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erres\Desktop\fili\"/>
    </mc:Choice>
  </mc:AlternateContent>
  <bookViews>
    <workbookView xWindow="0" yWindow="0" windowWidth="27870" windowHeight="13020" firstSheet="1" activeTab="1"/>
  </bookViews>
  <sheets>
    <sheet name="1А" sheetId="8" state="hidden" r:id="rId1"/>
    <sheet name="1Б" sheetId="7" r:id="rId2"/>
    <sheet name="2Б" sheetId="9" r:id="rId3"/>
    <sheet name="3" sheetId="5" state="hidden" r:id="rId4"/>
    <sheet name="-1 маш" sheetId="6" state="hidden" r:id="rId5"/>
    <sheet name="-2 маш" sheetId="10" state="hidden" r:id="rId6"/>
  </sheets>
  <definedNames>
    <definedName name="_xlnm.Print_Area" localSheetId="0">'1А'!$A$1:$AQ$109</definedName>
    <definedName name="_xlnm.Print_Area" localSheetId="1">'1Б'!$A$1:$AT$118</definedName>
    <definedName name="_xlnm.Print_Area" localSheetId="2">'2Б'!$A$1:$AT$76</definedName>
    <definedName name="_xlnm.Print_Area" localSheetId="3">'3'!$A$1:$AQ$96</definedName>
  </definedNames>
  <calcPr calcId="152511"/>
</workbook>
</file>

<file path=xl/calcChain.xml><?xml version="1.0" encoding="utf-8"?>
<calcChain xmlns="http://schemas.openxmlformats.org/spreadsheetml/2006/main">
  <c r="E47" i="9" l="1"/>
  <c r="E11" i="8" l="1"/>
  <c r="H11" i="8"/>
  <c r="K11" i="8"/>
  <c r="N11" i="8"/>
  <c r="Q11" i="8"/>
  <c r="T11" i="8"/>
  <c r="W11" i="8"/>
  <c r="Z11" i="8"/>
  <c r="AC11" i="8"/>
  <c r="AF11" i="8"/>
  <c r="AI11" i="8"/>
  <c r="AL11" i="8"/>
  <c r="AO11" i="8"/>
  <c r="E14" i="8"/>
  <c r="H14" i="8"/>
  <c r="K14" i="8"/>
  <c r="N14" i="8"/>
  <c r="Q14" i="8"/>
  <c r="T14" i="8"/>
  <c r="W14" i="8"/>
  <c r="Z14" i="8"/>
  <c r="AC14" i="8"/>
  <c r="AF14" i="8"/>
  <c r="AI14" i="8"/>
  <c r="AL14" i="8"/>
  <c r="AO14" i="8"/>
  <c r="E17" i="8"/>
  <c r="H17" i="8"/>
  <c r="K17" i="8"/>
  <c r="N17" i="8"/>
  <c r="Q17" i="8"/>
  <c r="T17" i="8"/>
  <c r="W17" i="8"/>
  <c r="Z17" i="8"/>
  <c r="AC17" i="8"/>
  <c r="AF17" i="8"/>
  <c r="AI17" i="8"/>
  <c r="AL17" i="8"/>
  <c r="AO17" i="8"/>
  <c r="E20" i="8"/>
  <c r="H20" i="8"/>
  <c r="K20" i="8"/>
  <c r="N20" i="8"/>
  <c r="Q20" i="8"/>
  <c r="T20" i="8"/>
  <c r="W20" i="8"/>
  <c r="Z20" i="8"/>
  <c r="AC20" i="8"/>
  <c r="AF20" i="8"/>
  <c r="AI20" i="8"/>
  <c r="AL20" i="8"/>
  <c r="AO20" i="8"/>
  <c r="E23" i="8"/>
  <c r="H23" i="8"/>
  <c r="K23" i="8"/>
  <c r="N23" i="8"/>
  <c r="Q23" i="8"/>
  <c r="T23" i="8"/>
  <c r="W23" i="8"/>
  <c r="Z23" i="8"/>
  <c r="AC23" i="8"/>
  <c r="AF23" i="8"/>
  <c r="AI23" i="8"/>
  <c r="AL23" i="8"/>
  <c r="AO23" i="8"/>
  <c r="E26" i="8" l="1"/>
  <c r="H26" i="8"/>
  <c r="K26" i="8"/>
  <c r="N26" i="8"/>
  <c r="Q26" i="8"/>
  <c r="T26" i="8"/>
  <c r="W26" i="8"/>
  <c r="Z26" i="8"/>
  <c r="AC26" i="8"/>
  <c r="AF26" i="8"/>
  <c r="AI26" i="8"/>
  <c r="AL26" i="8"/>
  <c r="AO26" i="8"/>
  <c r="AR44" i="9" l="1"/>
  <c r="AO44" i="9"/>
  <c r="AL44" i="9"/>
  <c r="AI44" i="9"/>
  <c r="AF44" i="9"/>
  <c r="AC44" i="9"/>
  <c r="Z44" i="9"/>
  <c r="W44" i="9"/>
  <c r="T44" i="9"/>
  <c r="Q44" i="9"/>
  <c r="N44" i="9"/>
  <c r="K44" i="9"/>
  <c r="H44" i="9"/>
  <c r="E44" i="9"/>
  <c r="AR41" i="9"/>
  <c r="AO41" i="9"/>
  <c r="AL41" i="9"/>
  <c r="AI41" i="9"/>
  <c r="AF41" i="9"/>
  <c r="AC41" i="9"/>
  <c r="Z41" i="9"/>
  <c r="W41" i="9"/>
  <c r="T41" i="9"/>
  <c r="Q41" i="9"/>
  <c r="N41" i="9"/>
  <c r="K41" i="9"/>
  <c r="H41" i="9"/>
  <c r="E41" i="9"/>
  <c r="AR38" i="9"/>
  <c r="AO38" i="9"/>
  <c r="AL38" i="9"/>
  <c r="AI38" i="9"/>
  <c r="AF38" i="9"/>
  <c r="AC38" i="9"/>
  <c r="Z38" i="9"/>
  <c r="W38" i="9"/>
  <c r="T38" i="9"/>
  <c r="Q38" i="9"/>
  <c r="N38" i="9"/>
  <c r="K38" i="9"/>
  <c r="H38" i="9"/>
  <c r="E38" i="9"/>
  <c r="AR35" i="9"/>
  <c r="AO35" i="9"/>
  <c r="AL35" i="9"/>
  <c r="AI35" i="9"/>
  <c r="AF35" i="9"/>
  <c r="AC35" i="9"/>
  <c r="Z35" i="9"/>
  <c r="W35" i="9"/>
  <c r="T35" i="9"/>
  <c r="Q35" i="9"/>
  <c r="N35" i="9"/>
  <c r="K35" i="9"/>
  <c r="H35" i="9"/>
  <c r="E35" i="9"/>
  <c r="AR32" i="9"/>
  <c r="AO32" i="9"/>
  <c r="AL32" i="9"/>
  <c r="AI32" i="9"/>
  <c r="AF32" i="9"/>
  <c r="AC32" i="9"/>
  <c r="Z32" i="9"/>
  <c r="W32" i="9"/>
  <c r="T32" i="9"/>
  <c r="Q32" i="9"/>
  <c r="N32" i="9"/>
  <c r="K32" i="9"/>
  <c r="H32" i="9"/>
  <c r="E32" i="9"/>
  <c r="AR29" i="9"/>
  <c r="AO29" i="9"/>
  <c r="AL29" i="9"/>
  <c r="AI29" i="9"/>
  <c r="AF29" i="9"/>
  <c r="AC29" i="9"/>
  <c r="Z29" i="9"/>
  <c r="W29" i="9"/>
  <c r="T29" i="9"/>
  <c r="Q29" i="9"/>
  <c r="N29" i="9"/>
  <c r="K29" i="9"/>
  <c r="H29" i="9"/>
  <c r="E29" i="9"/>
  <c r="AR26" i="9"/>
  <c r="AO26" i="9"/>
  <c r="AL26" i="9"/>
  <c r="AI26" i="9"/>
  <c r="AF26" i="9"/>
  <c r="AC26" i="9"/>
  <c r="Z26" i="9"/>
  <c r="W26" i="9"/>
  <c r="T26" i="9"/>
  <c r="Q26" i="9"/>
  <c r="N26" i="9"/>
  <c r="K26" i="9"/>
  <c r="H26" i="9"/>
  <c r="E26" i="9"/>
  <c r="AR23" i="9"/>
  <c r="AO23" i="9"/>
  <c r="AL23" i="9"/>
  <c r="AI23" i="9"/>
  <c r="AF23" i="9"/>
  <c r="AC23" i="9"/>
  <c r="Z23" i="9"/>
  <c r="W23" i="9"/>
  <c r="T23" i="9"/>
  <c r="Q23" i="9"/>
  <c r="N23" i="9"/>
  <c r="K23" i="9"/>
  <c r="H23" i="9"/>
  <c r="E23" i="9"/>
  <c r="AR20" i="9"/>
  <c r="AO20" i="9"/>
  <c r="AL20" i="9"/>
  <c r="AI20" i="9"/>
  <c r="AF20" i="9"/>
  <c r="AC20" i="9"/>
  <c r="Z20" i="9"/>
  <c r="W20" i="9"/>
  <c r="T20" i="9"/>
  <c r="Q20" i="9"/>
  <c r="N20" i="9"/>
  <c r="K20" i="9"/>
  <c r="H20" i="9"/>
  <c r="E20" i="9"/>
  <c r="AR17" i="9"/>
  <c r="AO17" i="9"/>
  <c r="AL17" i="9"/>
  <c r="AI17" i="9"/>
  <c r="AF17" i="9"/>
  <c r="AC17" i="9"/>
  <c r="Z17" i="9"/>
  <c r="W17" i="9"/>
  <c r="T17" i="9"/>
  <c r="Q17" i="9"/>
  <c r="N17" i="9"/>
  <c r="K17" i="9"/>
  <c r="H17" i="9"/>
  <c r="E17" i="9"/>
  <c r="AR14" i="9"/>
  <c r="AO14" i="9"/>
  <c r="AL14" i="9"/>
  <c r="AI14" i="9"/>
  <c r="AF14" i="9"/>
  <c r="AC14" i="9"/>
  <c r="Z14" i="9"/>
  <c r="W14" i="9"/>
  <c r="T14" i="9"/>
  <c r="Q14" i="9"/>
  <c r="N14" i="9"/>
  <c r="K14" i="9"/>
  <c r="H14" i="9"/>
  <c r="E14" i="9"/>
  <c r="AR11" i="9"/>
  <c r="AO11" i="9"/>
  <c r="AL11" i="9"/>
  <c r="AI11" i="9"/>
  <c r="AF11" i="9"/>
  <c r="AC11" i="9"/>
  <c r="Z11" i="9"/>
  <c r="W11" i="9"/>
  <c r="T11" i="9"/>
  <c r="Q11" i="9"/>
  <c r="N11" i="9"/>
  <c r="K11" i="9"/>
  <c r="H11" i="9"/>
  <c r="E11" i="9"/>
  <c r="AR50" i="9"/>
  <c r="AB5" i="6"/>
  <c r="Y5" i="6"/>
  <c r="V5" i="6"/>
  <c r="S5" i="6"/>
  <c r="P5" i="6"/>
  <c r="M5" i="6"/>
  <c r="J5" i="6"/>
  <c r="G5" i="6"/>
  <c r="D5" i="6"/>
  <c r="D11" i="6"/>
  <c r="G11" i="6"/>
  <c r="J11" i="6"/>
  <c r="M11" i="6"/>
  <c r="P11" i="6"/>
  <c r="S11" i="6"/>
  <c r="V11" i="6"/>
  <c r="Y11" i="6"/>
  <c r="AB11" i="6"/>
  <c r="AE11" i="6"/>
  <c r="D14" i="6"/>
  <c r="G14" i="6"/>
  <c r="J14" i="6"/>
  <c r="M14" i="6"/>
  <c r="P14" i="6"/>
  <c r="S14" i="6"/>
  <c r="V14" i="6"/>
  <c r="Y14" i="6"/>
  <c r="AB14" i="6"/>
  <c r="AE14" i="6"/>
  <c r="D17" i="6"/>
  <c r="G17" i="6"/>
  <c r="J17" i="6"/>
  <c r="M17" i="6"/>
  <c r="P17" i="6"/>
  <c r="S17" i="6"/>
  <c r="V17" i="6"/>
  <c r="Y17" i="6"/>
  <c r="AB17" i="6"/>
  <c r="AE17" i="6"/>
  <c r="D20" i="6"/>
  <c r="G20" i="6"/>
  <c r="J20" i="6"/>
  <c r="M20" i="6"/>
  <c r="P20" i="6"/>
  <c r="S20" i="6"/>
  <c r="V20" i="6"/>
  <c r="Y20" i="6"/>
  <c r="AB20" i="6"/>
  <c r="AE20" i="6"/>
  <c r="D23" i="6"/>
  <c r="G23" i="6"/>
  <c r="J23" i="6"/>
  <c r="M23" i="6"/>
  <c r="P23" i="6"/>
  <c r="S23" i="6"/>
  <c r="V23" i="6"/>
  <c r="Y23" i="6"/>
  <c r="AB23" i="6"/>
  <c r="AE23" i="6"/>
  <c r="AE8" i="6"/>
  <c r="AB8" i="6"/>
  <c r="Y8" i="6"/>
  <c r="V8" i="6"/>
  <c r="S8" i="6"/>
  <c r="P8" i="6"/>
  <c r="M8" i="6"/>
  <c r="J8" i="6"/>
  <c r="G8" i="6"/>
  <c r="D8" i="6"/>
  <c r="AB26" i="6"/>
  <c r="AE26" i="6"/>
  <c r="G26" i="6"/>
  <c r="J26" i="6"/>
  <c r="M26" i="6"/>
  <c r="P26" i="6"/>
  <c r="S26" i="6"/>
  <c r="V26" i="6"/>
  <c r="Y26" i="6"/>
  <c r="D26" i="6"/>
  <c r="X54" i="9"/>
  <c r="Z50" i="9"/>
  <c r="Z47" i="9"/>
  <c r="C54" i="9"/>
  <c r="F54" i="9"/>
  <c r="I54" i="9"/>
  <c r="C55" i="9"/>
  <c r="H47" i="9"/>
  <c r="K47" i="9"/>
  <c r="N47" i="9"/>
  <c r="Q47" i="9"/>
  <c r="T47" i="9"/>
  <c r="W47" i="9"/>
  <c r="AC47" i="9"/>
  <c r="AF47" i="9"/>
  <c r="AI47" i="9"/>
  <c r="AL47" i="9"/>
  <c r="AO47" i="9"/>
  <c r="AR47" i="9"/>
  <c r="E50" i="9"/>
  <c r="H50" i="9"/>
  <c r="K50" i="9"/>
  <c r="N50" i="9"/>
  <c r="Q50" i="9"/>
  <c r="T50" i="9"/>
  <c r="W50" i="9"/>
  <c r="AC50" i="9"/>
  <c r="AF50" i="9"/>
  <c r="AI50" i="9"/>
  <c r="AL50" i="9"/>
  <c r="AO50" i="9"/>
  <c r="L55" i="9"/>
  <c r="I55" i="9"/>
  <c r="F55" i="9"/>
  <c r="AP54" i="9"/>
  <c r="AM54" i="9"/>
  <c r="AJ54" i="9"/>
  <c r="AG54" i="9"/>
  <c r="AD54" i="9"/>
  <c r="AA54" i="9"/>
  <c r="U54" i="9"/>
  <c r="R54" i="9"/>
  <c r="O54" i="9"/>
  <c r="L54" i="9"/>
  <c r="AT55" i="9" l="1"/>
  <c r="AT54" i="9"/>
  <c r="C87" i="8"/>
  <c r="H44" i="8" l="1"/>
  <c r="L88" i="8"/>
  <c r="I88" i="8"/>
  <c r="F88" i="8"/>
  <c r="C88" i="8"/>
  <c r="AM87" i="8"/>
  <c r="AJ87" i="8"/>
  <c r="AG87" i="8"/>
  <c r="AD87" i="8"/>
  <c r="AA87" i="8"/>
  <c r="X87" i="8"/>
  <c r="U87" i="8"/>
  <c r="R87" i="8"/>
  <c r="O87" i="8"/>
  <c r="L87" i="8"/>
  <c r="I87" i="8"/>
  <c r="F87" i="8"/>
  <c r="AO80" i="8"/>
  <c r="AL80" i="8"/>
  <c r="AI80" i="8"/>
  <c r="AF80" i="8"/>
  <c r="AC80" i="8"/>
  <c r="Z80" i="8"/>
  <c r="W80" i="8"/>
  <c r="T80" i="8"/>
  <c r="Q80" i="8"/>
  <c r="N80" i="8"/>
  <c r="K80" i="8"/>
  <c r="H80" i="8"/>
  <c r="E80" i="8"/>
  <c r="AO77" i="8"/>
  <c r="AL77" i="8"/>
  <c r="AI77" i="8"/>
  <c r="AF77" i="8"/>
  <c r="AC77" i="8"/>
  <c r="Z77" i="8"/>
  <c r="W77" i="8"/>
  <c r="T77" i="8"/>
  <c r="Q77" i="8"/>
  <c r="N77" i="8"/>
  <c r="K77" i="8"/>
  <c r="H77" i="8"/>
  <c r="E77" i="8"/>
  <c r="AO74" i="8"/>
  <c r="AL74" i="8"/>
  <c r="AI74" i="8"/>
  <c r="AF74" i="8"/>
  <c r="AC74" i="8"/>
  <c r="Z74" i="8"/>
  <c r="W74" i="8"/>
  <c r="T74" i="8"/>
  <c r="Q74" i="8"/>
  <c r="N74" i="8"/>
  <c r="K74" i="8"/>
  <c r="H74" i="8"/>
  <c r="E74" i="8"/>
  <c r="AO71" i="8"/>
  <c r="AL71" i="8"/>
  <c r="AI71" i="8"/>
  <c r="AF71" i="8"/>
  <c r="AC71" i="8"/>
  <c r="Z71" i="8"/>
  <c r="W71" i="8"/>
  <c r="T71" i="8"/>
  <c r="Q71" i="8"/>
  <c r="N71" i="8"/>
  <c r="K71" i="8"/>
  <c r="H71" i="8"/>
  <c r="E71" i="8"/>
  <c r="AO68" i="8"/>
  <c r="AL68" i="8"/>
  <c r="AI68" i="8"/>
  <c r="AF68" i="8"/>
  <c r="AC68" i="8"/>
  <c r="Z68" i="8"/>
  <c r="W68" i="8"/>
  <c r="T68" i="8"/>
  <c r="Q68" i="8"/>
  <c r="N68" i="8"/>
  <c r="K68" i="8"/>
  <c r="H68" i="8"/>
  <c r="E68" i="8"/>
  <c r="AO65" i="8"/>
  <c r="AL65" i="8"/>
  <c r="AI65" i="8"/>
  <c r="AF65" i="8"/>
  <c r="AC65" i="8"/>
  <c r="Z65" i="8"/>
  <c r="W65" i="8"/>
  <c r="T65" i="8"/>
  <c r="Q65" i="8"/>
  <c r="N65" i="8"/>
  <c r="K65" i="8"/>
  <c r="H65" i="8"/>
  <c r="E65" i="8"/>
  <c r="AO62" i="8"/>
  <c r="AL62" i="8"/>
  <c r="AI62" i="8"/>
  <c r="AF62" i="8"/>
  <c r="AC62" i="8"/>
  <c r="Z62" i="8"/>
  <c r="W62" i="8"/>
  <c r="T62" i="8"/>
  <c r="Q62" i="8"/>
  <c r="N62" i="8"/>
  <c r="K62" i="8"/>
  <c r="H62" i="8"/>
  <c r="E62" i="8"/>
  <c r="AO59" i="8"/>
  <c r="AL59" i="8"/>
  <c r="AI59" i="8"/>
  <c r="AF59" i="8"/>
  <c r="AC59" i="8"/>
  <c r="Z59" i="8"/>
  <c r="W59" i="8"/>
  <c r="T59" i="8"/>
  <c r="Q59" i="8"/>
  <c r="N59" i="8"/>
  <c r="K59" i="8"/>
  <c r="H59" i="8"/>
  <c r="E59" i="8"/>
  <c r="AO56" i="8"/>
  <c r="AL56" i="8"/>
  <c r="AI56" i="8"/>
  <c r="AF56" i="8"/>
  <c r="AC56" i="8"/>
  <c r="Z56" i="8"/>
  <c r="W56" i="8"/>
  <c r="T56" i="8"/>
  <c r="Q56" i="8"/>
  <c r="N56" i="8"/>
  <c r="K56" i="8"/>
  <c r="H56" i="8"/>
  <c r="E56" i="8"/>
  <c r="AO53" i="8"/>
  <c r="AL53" i="8"/>
  <c r="AI53" i="8"/>
  <c r="AF53" i="8"/>
  <c r="AC53" i="8"/>
  <c r="Z53" i="8"/>
  <c r="W53" i="8"/>
  <c r="T53" i="8"/>
  <c r="Q53" i="8"/>
  <c r="N53" i="8"/>
  <c r="K53" i="8"/>
  <c r="H53" i="8"/>
  <c r="E53" i="8"/>
  <c r="AO50" i="8"/>
  <c r="AL50" i="8"/>
  <c r="AI50" i="8"/>
  <c r="AF50" i="8"/>
  <c r="AC50" i="8"/>
  <c r="Z50" i="8"/>
  <c r="W50" i="8"/>
  <c r="T50" i="8"/>
  <c r="Q50" i="8"/>
  <c r="N50" i="8"/>
  <c r="K50" i="8"/>
  <c r="H50" i="8"/>
  <c r="E50" i="8"/>
  <c r="AO47" i="8"/>
  <c r="AL47" i="8"/>
  <c r="AI47" i="8"/>
  <c r="AF47" i="8"/>
  <c r="AC47" i="8"/>
  <c r="Z47" i="8"/>
  <c r="W47" i="8"/>
  <c r="T47" i="8"/>
  <c r="Q47" i="8"/>
  <c r="N47" i="8"/>
  <c r="K47" i="8"/>
  <c r="H47" i="8"/>
  <c r="E47" i="8"/>
  <c r="AO44" i="8"/>
  <c r="AL44" i="8"/>
  <c r="AI44" i="8"/>
  <c r="AF44" i="8"/>
  <c r="AC44" i="8"/>
  <c r="Z44" i="8"/>
  <c r="W44" i="8"/>
  <c r="T44" i="8"/>
  <c r="Q44" i="8"/>
  <c r="N44" i="8"/>
  <c r="K44" i="8"/>
  <c r="E44" i="8"/>
  <c r="AO41" i="8"/>
  <c r="AL41" i="8"/>
  <c r="AI41" i="8"/>
  <c r="AF41" i="8"/>
  <c r="AC41" i="8"/>
  <c r="Z41" i="8"/>
  <c r="W41" i="8"/>
  <c r="T41" i="8"/>
  <c r="Q41" i="8"/>
  <c r="N41" i="8"/>
  <c r="K41" i="8"/>
  <c r="H41" i="8"/>
  <c r="E41" i="8"/>
  <c r="AO38" i="8"/>
  <c r="AL38" i="8"/>
  <c r="AI38" i="8"/>
  <c r="AF38" i="8"/>
  <c r="AC38" i="8"/>
  <c r="Z38" i="8"/>
  <c r="W38" i="8"/>
  <c r="T38" i="8"/>
  <c r="Q38" i="8"/>
  <c r="N38" i="8"/>
  <c r="K38" i="8"/>
  <c r="H38" i="8"/>
  <c r="E38" i="8"/>
  <c r="AO35" i="8"/>
  <c r="AL35" i="8"/>
  <c r="AI35" i="8"/>
  <c r="AF35" i="8"/>
  <c r="AC35" i="8"/>
  <c r="Z35" i="8"/>
  <c r="W35" i="8"/>
  <c r="T35" i="8"/>
  <c r="Q35" i="8"/>
  <c r="N35" i="8"/>
  <c r="K35" i="8"/>
  <c r="H35" i="8"/>
  <c r="E35" i="8"/>
  <c r="AO32" i="8"/>
  <c r="AL32" i="8"/>
  <c r="AI32" i="8"/>
  <c r="AF32" i="8"/>
  <c r="AC32" i="8"/>
  <c r="Z32" i="8"/>
  <c r="W32" i="8"/>
  <c r="T32" i="8"/>
  <c r="Q32" i="8"/>
  <c r="N32" i="8"/>
  <c r="K32" i="8"/>
  <c r="H32" i="8"/>
  <c r="E32" i="8"/>
  <c r="AO29" i="8"/>
  <c r="AL29" i="8"/>
  <c r="AI29" i="8"/>
  <c r="AF29" i="8"/>
  <c r="AC29" i="8"/>
  <c r="Z29" i="8"/>
  <c r="W29" i="8"/>
  <c r="T29" i="8"/>
  <c r="Q29" i="8"/>
  <c r="N29" i="8"/>
  <c r="K29" i="8"/>
  <c r="H29" i="8"/>
  <c r="E29" i="8"/>
  <c r="AQ88" i="8" l="1"/>
  <c r="AQ87" i="8"/>
  <c r="L97" i="7"/>
  <c r="I97" i="7"/>
  <c r="F97" i="7"/>
  <c r="C97" i="7"/>
  <c r="C96" i="7"/>
  <c r="AT97" i="7" l="1"/>
  <c r="AP96" i="7" l="1"/>
  <c r="AM96" i="7"/>
  <c r="AJ96" i="7"/>
  <c r="AG96" i="7"/>
  <c r="AD96" i="7"/>
  <c r="AA96" i="7"/>
  <c r="X96" i="7"/>
  <c r="U96" i="7"/>
  <c r="R96" i="7"/>
  <c r="O96" i="7"/>
  <c r="L96" i="7"/>
  <c r="I96" i="7"/>
  <c r="F96" i="7"/>
  <c r="AT96" i="7" l="1"/>
  <c r="AR11" i="7"/>
  <c r="AO11" i="7"/>
  <c r="AL11" i="7"/>
  <c r="AI11" i="7"/>
  <c r="AF11" i="7"/>
  <c r="AC11" i="7"/>
  <c r="Z11" i="7"/>
  <c r="W11" i="7"/>
  <c r="T11" i="7"/>
  <c r="Q11" i="7"/>
  <c r="N11" i="7"/>
  <c r="K11" i="7"/>
  <c r="H11" i="7"/>
  <c r="E11" i="7"/>
  <c r="AR14" i="7"/>
  <c r="AO14" i="7"/>
  <c r="AL14" i="7"/>
  <c r="AI14" i="7"/>
  <c r="AF14" i="7"/>
  <c r="AC14" i="7"/>
  <c r="Z14" i="7"/>
  <c r="W14" i="7"/>
  <c r="T14" i="7"/>
  <c r="Q14" i="7"/>
  <c r="N14" i="7"/>
  <c r="K14" i="7"/>
  <c r="H14" i="7"/>
  <c r="E14" i="7"/>
  <c r="AR17" i="7"/>
  <c r="AO17" i="7"/>
  <c r="AL17" i="7"/>
  <c r="AI17" i="7"/>
  <c r="AF17" i="7"/>
  <c r="AC17" i="7"/>
  <c r="Z17" i="7"/>
  <c r="W17" i="7"/>
  <c r="T17" i="7"/>
  <c r="Q17" i="7"/>
  <c r="N17" i="7"/>
  <c r="K17" i="7"/>
  <c r="H17" i="7"/>
  <c r="E17" i="7"/>
  <c r="AR20" i="7"/>
  <c r="AO20" i="7"/>
  <c r="AL20" i="7"/>
  <c r="AI20" i="7"/>
  <c r="AF20" i="7"/>
  <c r="AC20" i="7"/>
  <c r="Z20" i="7"/>
  <c r="W20" i="7"/>
  <c r="T20" i="7"/>
  <c r="Q20" i="7"/>
  <c r="N20" i="7"/>
  <c r="K20" i="7"/>
  <c r="H20" i="7"/>
  <c r="E20" i="7"/>
  <c r="AR23" i="7"/>
  <c r="AO23" i="7"/>
  <c r="AL23" i="7"/>
  <c r="AI23" i="7"/>
  <c r="AF23" i="7"/>
  <c r="AC23" i="7"/>
  <c r="Z23" i="7"/>
  <c r="W23" i="7"/>
  <c r="T23" i="7"/>
  <c r="Q23" i="7"/>
  <c r="N23" i="7"/>
  <c r="K23" i="7"/>
  <c r="H23" i="7"/>
  <c r="E23" i="7"/>
  <c r="AR26" i="7"/>
  <c r="AO26" i="7"/>
  <c r="AL26" i="7"/>
  <c r="AI26" i="7"/>
  <c r="AF26" i="7"/>
  <c r="AC26" i="7"/>
  <c r="Z26" i="7"/>
  <c r="W26" i="7"/>
  <c r="T26" i="7"/>
  <c r="Q26" i="7"/>
  <c r="N26" i="7"/>
  <c r="K26" i="7"/>
  <c r="H26" i="7"/>
  <c r="E26" i="7"/>
  <c r="AR29" i="7"/>
  <c r="AO29" i="7"/>
  <c r="AL29" i="7"/>
  <c r="AI29" i="7"/>
  <c r="AF29" i="7"/>
  <c r="AC29" i="7"/>
  <c r="Z29" i="7"/>
  <c r="W29" i="7"/>
  <c r="T29" i="7"/>
  <c r="Q29" i="7"/>
  <c r="N29" i="7"/>
  <c r="K29" i="7"/>
  <c r="H29" i="7"/>
  <c r="E29" i="7"/>
  <c r="AR32" i="7"/>
  <c r="AO32" i="7"/>
  <c r="AL32" i="7"/>
  <c r="AI32" i="7"/>
  <c r="AF32" i="7"/>
  <c r="AC32" i="7"/>
  <c r="Z32" i="7"/>
  <c r="W32" i="7"/>
  <c r="T32" i="7"/>
  <c r="Q32" i="7"/>
  <c r="N32" i="7"/>
  <c r="K32" i="7"/>
  <c r="H32" i="7"/>
  <c r="E32" i="7"/>
  <c r="AR35" i="7"/>
  <c r="AO35" i="7"/>
  <c r="AL35" i="7"/>
  <c r="AI35" i="7"/>
  <c r="AF35" i="7"/>
  <c r="AC35" i="7"/>
  <c r="Z35" i="7"/>
  <c r="W35" i="7"/>
  <c r="T35" i="7"/>
  <c r="Q35" i="7"/>
  <c r="N35" i="7"/>
  <c r="K35" i="7"/>
  <c r="H35" i="7"/>
  <c r="E35" i="7"/>
  <c r="AR38" i="7"/>
  <c r="AO38" i="7"/>
  <c r="AL38" i="7"/>
  <c r="AI38" i="7"/>
  <c r="AF38" i="7"/>
  <c r="AC38" i="7"/>
  <c r="Z38" i="7"/>
  <c r="W38" i="7"/>
  <c r="T38" i="7"/>
  <c r="Q38" i="7"/>
  <c r="N38" i="7"/>
  <c r="K38" i="7"/>
  <c r="H38" i="7"/>
  <c r="E38" i="7"/>
  <c r="AR41" i="7"/>
  <c r="AO41" i="7"/>
  <c r="AL41" i="7"/>
  <c r="AI41" i="7"/>
  <c r="AF41" i="7"/>
  <c r="AC41" i="7"/>
  <c r="Z41" i="7"/>
  <c r="W41" i="7"/>
  <c r="T41" i="7"/>
  <c r="Q41" i="7"/>
  <c r="N41" i="7"/>
  <c r="K41" i="7"/>
  <c r="H41" i="7"/>
  <c r="E41" i="7"/>
  <c r="AR44" i="7"/>
  <c r="AO44" i="7"/>
  <c r="AL44" i="7"/>
  <c r="AI44" i="7"/>
  <c r="AF44" i="7"/>
  <c r="AC44" i="7"/>
  <c r="Z44" i="7"/>
  <c r="W44" i="7"/>
  <c r="T44" i="7"/>
  <c r="Q44" i="7"/>
  <c r="N44" i="7"/>
  <c r="K44" i="7"/>
  <c r="H44" i="7"/>
  <c r="E44" i="7"/>
  <c r="AR47" i="7"/>
  <c r="AO47" i="7"/>
  <c r="AL47" i="7"/>
  <c r="AI47" i="7"/>
  <c r="AF47" i="7"/>
  <c r="AC47" i="7"/>
  <c r="Z47" i="7"/>
  <c r="W47" i="7"/>
  <c r="T47" i="7"/>
  <c r="Q47" i="7"/>
  <c r="N47" i="7"/>
  <c r="K47" i="7"/>
  <c r="H47" i="7"/>
  <c r="E47" i="7"/>
  <c r="AR50" i="7"/>
  <c r="AO50" i="7"/>
  <c r="AL50" i="7"/>
  <c r="AI50" i="7"/>
  <c r="AF50" i="7"/>
  <c r="AC50" i="7"/>
  <c r="Z50" i="7"/>
  <c r="W50" i="7"/>
  <c r="T50" i="7"/>
  <c r="Q50" i="7"/>
  <c r="N50" i="7"/>
  <c r="K50" i="7"/>
  <c r="H50" i="7"/>
  <c r="E50" i="7"/>
  <c r="AR53" i="7"/>
  <c r="AO53" i="7"/>
  <c r="AL53" i="7"/>
  <c r="AI53" i="7"/>
  <c r="AF53" i="7"/>
  <c r="AC53" i="7"/>
  <c r="Z53" i="7"/>
  <c r="W53" i="7"/>
  <c r="T53" i="7"/>
  <c r="Q53" i="7"/>
  <c r="N53" i="7"/>
  <c r="K53" i="7"/>
  <c r="H53" i="7"/>
  <c r="E53" i="7"/>
  <c r="AR56" i="7"/>
  <c r="AO56" i="7"/>
  <c r="AL56" i="7"/>
  <c r="AI56" i="7"/>
  <c r="AF56" i="7"/>
  <c r="AC56" i="7"/>
  <c r="Z56" i="7"/>
  <c r="W56" i="7"/>
  <c r="T56" i="7"/>
  <c r="Q56" i="7"/>
  <c r="N56" i="7"/>
  <c r="K56" i="7"/>
  <c r="H56" i="7"/>
  <c r="E56" i="7"/>
  <c r="AR59" i="7"/>
  <c r="AO59" i="7"/>
  <c r="AL59" i="7"/>
  <c r="AI59" i="7"/>
  <c r="AF59" i="7"/>
  <c r="AC59" i="7"/>
  <c r="Z59" i="7"/>
  <c r="W59" i="7"/>
  <c r="T59" i="7"/>
  <c r="Q59" i="7"/>
  <c r="N59" i="7"/>
  <c r="K59" i="7"/>
  <c r="H59" i="7"/>
  <c r="E59" i="7"/>
  <c r="AR62" i="7"/>
  <c r="AO62" i="7"/>
  <c r="AL62" i="7"/>
  <c r="AI62" i="7"/>
  <c r="AF62" i="7"/>
  <c r="AC62" i="7"/>
  <c r="Z62" i="7"/>
  <c r="W62" i="7"/>
  <c r="T62" i="7"/>
  <c r="Q62" i="7"/>
  <c r="N62" i="7"/>
  <c r="K62" i="7"/>
  <c r="H62" i="7"/>
  <c r="E62" i="7"/>
  <c r="AR65" i="7"/>
  <c r="AO65" i="7"/>
  <c r="AL65" i="7"/>
  <c r="AI65" i="7"/>
  <c r="AF65" i="7"/>
  <c r="AC65" i="7"/>
  <c r="Z65" i="7"/>
  <c r="W65" i="7"/>
  <c r="T65" i="7"/>
  <c r="Q65" i="7"/>
  <c r="N65" i="7"/>
  <c r="K65" i="7"/>
  <c r="H65" i="7"/>
  <c r="E65" i="7"/>
  <c r="AR68" i="7"/>
  <c r="AO68" i="7"/>
  <c r="AL68" i="7"/>
  <c r="AI68" i="7"/>
  <c r="AF68" i="7"/>
  <c r="AC68" i="7"/>
  <c r="Z68" i="7"/>
  <c r="W68" i="7"/>
  <c r="T68" i="7"/>
  <c r="Q68" i="7"/>
  <c r="N68" i="7"/>
  <c r="K68" i="7"/>
  <c r="H68" i="7"/>
  <c r="E68" i="7"/>
  <c r="AR71" i="7"/>
  <c r="AO71" i="7"/>
  <c r="AL71" i="7"/>
  <c r="AI71" i="7"/>
  <c r="AF71" i="7"/>
  <c r="AC71" i="7"/>
  <c r="Z71" i="7"/>
  <c r="W71" i="7"/>
  <c r="T71" i="7"/>
  <c r="Q71" i="7"/>
  <c r="N71" i="7"/>
  <c r="K71" i="7"/>
  <c r="H71" i="7"/>
  <c r="E71" i="7"/>
  <c r="AR74" i="7"/>
  <c r="AO74" i="7"/>
  <c r="AL74" i="7"/>
  <c r="AI74" i="7"/>
  <c r="AF74" i="7"/>
  <c r="AC74" i="7"/>
  <c r="Z74" i="7"/>
  <c r="W74" i="7"/>
  <c r="T74" i="7"/>
  <c r="Q74" i="7"/>
  <c r="N74" i="7"/>
  <c r="K74" i="7"/>
  <c r="H74" i="7"/>
  <c r="E74" i="7"/>
  <c r="AR77" i="7"/>
  <c r="AO77" i="7"/>
  <c r="AL77" i="7"/>
  <c r="AI77" i="7"/>
  <c r="AF77" i="7"/>
  <c r="AC77" i="7"/>
  <c r="Z77" i="7"/>
  <c r="W77" i="7"/>
  <c r="T77" i="7"/>
  <c r="Q77" i="7"/>
  <c r="N77" i="7"/>
  <c r="K77" i="7"/>
  <c r="H77" i="7"/>
  <c r="E77" i="7"/>
  <c r="AR80" i="7"/>
  <c r="AO80" i="7"/>
  <c r="AL80" i="7"/>
  <c r="AI80" i="7"/>
  <c r="AF80" i="7"/>
  <c r="AC80" i="7"/>
  <c r="Z80" i="7"/>
  <c r="W80" i="7"/>
  <c r="T80" i="7"/>
  <c r="Q80" i="7"/>
  <c r="N80" i="7"/>
  <c r="K80" i="7"/>
  <c r="H80" i="7"/>
  <c r="E80" i="7"/>
  <c r="AR83" i="7"/>
  <c r="AO83" i="7"/>
  <c r="AL83" i="7"/>
  <c r="AI83" i="7"/>
  <c r="AF83" i="7"/>
  <c r="AC83" i="7"/>
  <c r="Z83" i="7"/>
  <c r="W83" i="7"/>
  <c r="T83" i="7"/>
  <c r="Q83" i="7"/>
  <c r="N83" i="7"/>
  <c r="K83" i="7"/>
  <c r="H83" i="7"/>
  <c r="E83" i="7"/>
  <c r="AR86" i="7"/>
  <c r="AO86" i="7"/>
  <c r="AL86" i="7"/>
  <c r="AI86" i="7"/>
  <c r="AF86" i="7"/>
  <c r="AC86" i="7"/>
  <c r="Z86" i="7"/>
  <c r="W86" i="7"/>
  <c r="T86" i="7"/>
  <c r="Q86" i="7"/>
  <c r="N86" i="7"/>
  <c r="K86" i="7"/>
  <c r="H86" i="7"/>
  <c r="E86" i="7"/>
  <c r="W89" i="7"/>
  <c r="AR89" i="7"/>
  <c r="AO89" i="7"/>
  <c r="AL89" i="7"/>
  <c r="AI89" i="7"/>
  <c r="AF89" i="7"/>
  <c r="AC89" i="7"/>
  <c r="Z89" i="7"/>
  <c r="T89" i="7"/>
  <c r="Q89" i="7"/>
  <c r="N89" i="7"/>
  <c r="K89" i="7"/>
  <c r="H89" i="7"/>
  <c r="E89" i="7"/>
  <c r="AM71" i="5" l="1"/>
  <c r="AJ71" i="5"/>
  <c r="AG71" i="5"/>
  <c r="AD71" i="5"/>
  <c r="AA71" i="5"/>
  <c r="X71" i="5"/>
  <c r="U71" i="5"/>
  <c r="R71" i="5"/>
  <c r="O71" i="5"/>
  <c r="L71" i="5"/>
  <c r="I71" i="5"/>
  <c r="F71" i="5"/>
  <c r="C71" i="5"/>
  <c r="AQ71" i="5" l="1"/>
  <c r="AI10" i="5" l="1"/>
  <c r="AR36" i="5" l="1"/>
  <c r="AR69" i="5" l="1"/>
  <c r="AR66" i="5"/>
  <c r="AR63" i="5"/>
  <c r="AR60" i="5"/>
  <c r="AR12" i="5"/>
  <c r="AR39" i="5"/>
  <c r="AS36" i="5" s="1"/>
  <c r="AS60" i="5" l="1"/>
  <c r="F75" i="5" l="1"/>
  <c r="AU70" i="5"/>
  <c r="AI67" i="5"/>
  <c r="AF67" i="5"/>
  <c r="Z67" i="5"/>
  <c r="W67" i="5"/>
  <c r="T67" i="5"/>
  <c r="Q67" i="5"/>
  <c r="N67" i="5"/>
  <c r="K67" i="5"/>
  <c r="H67" i="5"/>
  <c r="E67" i="5"/>
  <c r="AF64" i="5"/>
  <c r="AI64" i="5"/>
  <c r="AC64" i="5"/>
  <c r="W64" i="5"/>
  <c r="T64" i="5"/>
  <c r="Q64" i="5"/>
  <c r="N64" i="5"/>
  <c r="K64" i="5"/>
  <c r="H64" i="5"/>
  <c r="E64" i="5"/>
  <c r="AF61" i="5"/>
  <c r="AI61" i="5"/>
  <c r="AC61" i="5"/>
  <c r="W61" i="5"/>
  <c r="T61" i="5"/>
  <c r="Q61" i="5"/>
  <c r="N61" i="5"/>
  <c r="K61" i="5"/>
  <c r="H61" i="5"/>
  <c r="E61" i="5"/>
  <c r="AI58" i="5"/>
  <c r="AF58" i="5"/>
  <c r="AC58" i="5"/>
  <c r="Z58" i="5"/>
  <c r="W58" i="5"/>
  <c r="T58" i="5"/>
  <c r="Q58" i="5"/>
  <c r="N58" i="5"/>
  <c r="K58" i="5"/>
  <c r="H58" i="5"/>
  <c r="E58" i="5"/>
  <c r="AO55" i="5"/>
  <c r="AL55" i="5"/>
  <c r="AI55" i="5"/>
  <c r="AF55" i="5"/>
  <c r="AC55" i="5"/>
  <c r="Z55" i="5"/>
  <c r="W55" i="5"/>
  <c r="T55" i="5"/>
  <c r="Q55" i="5"/>
  <c r="N55" i="5"/>
  <c r="K55" i="5"/>
  <c r="H55" i="5"/>
  <c r="E55" i="5"/>
  <c r="AC54" i="5"/>
  <c r="AO52" i="5"/>
  <c r="AL52" i="5"/>
  <c r="AI52" i="5"/>
  <c r="AF52" i="5"/>
  <c r="AC52" i="5"/>
  <c r="Z52" i="5"/>
  <c r="W52" i="5"/>
  <c r="T52" i="5"/>
  <c r="Q52" i="5"/>
  <c r="N52" i="5"/>
  <c r="K52" i="5"/>
  <c r="H52" i="5"/>
  <c r="E52" i="5"/>
  <c r="AO49" i="5"/>
  <c r="AL49" i="5"/>
  <c r="AI49" i="5"/>
  <c r="AF49" i="5"/>
  <c r="AC49" i="5"/>
  <c r="Z49" i="5"/>
  <c r="W49" i="5"/>
  <c r="T49" i="5"/>
  <c r="Q49" i="5"/>
  <c r="N49" i="5"/>
  <c r="K49" i="5"/>
  <c r="H49" i="5"/>
  <c r="E49" i="5"/>
  <c r="AO46" i="5"/>
  <c r="AL46" i="5"/>
  <c r="AI46" i="5"/>
  <c r="AF46" i="5"/>
  <c r="AC46" i="5"/>
  <c r="Z46" i="5"/>
  <c r="W46" i="5"/>
  <c r="T46" i="5"/>
  <c r="Q46" i="5"/>
  <c r="N46" i="5"/>
  <c r="K46" i="5"/>
  <c r="H46" i="5"/>
  <c r="E46" i="5"/>
  <c r="AO43" i="5"/>
  <c r="AL43" i="5"/>
  <c r="AI43" i="5"/>
  <c r="AF43" i="5"/>
  <c r="AC43" i="5"/>
  <c r="Z43" i="5"/>
  <c r="W43" i="5"/>
  <c r="T43" i="5"/>
  <c r="Q43" i="5"/>
  <c r="N43" i="5"/>
  <c r="K43" i="5"/>
  <c r="H43" i="5"/>
  <c r="E43" i="5"/>
  <c r="AO40" i="5"/>
  <c r="AL40" i="5"/>
  <c r="AI40" i="5"/>
  <c r="AF40" i="5"/>
  <c r="AC40" i="5"/>
  <c r="Z40" i="5"/>
  <c r="W40" i="5"/>
  <c r="T40" i="5"/>
  <c r="Q40" i="5"/>
  <c r="N40" i="5"/>
  <c r="K40" i="5"/>
  <c r="H40" i="5"/>
  <c r="E40" i="5"/>
  <c r="AF37" i="5"/>
  <c r="AI37" i="5"/>
  <c r="AC37" i="5"/>
  <c r="W37" i="5"/>
  <c r="T37" i="5"/>
  <c r="Q37" i="5"/>
  <c r="N37" i="5"/>
  <c r="K37" i="5"/>
  <c r="H37" i="5"/>
  <c r="E37" i="5"/>
  <c r="AI34" i="5"/>
  <c r="AF34" i="5"/>
  <c r="AC34" i="5"/>
  <c r="Z34" i="5"/>
  <c r="W34" i="5"/>
  <c r="T34" i="5"/>
  <c r="Q34" i="5"/>
  <c r="N34" i="5"/>
  <c r="K34" i="5"/>
  <c r="H34" i="5"/>
  <c r="E34" i="5"/>
  <c r="AO31" i="5"/>
  <c r="AL31" i="5"/>
  <c r="AI31" i="5"/>
  <c r="AF31" i="5"/>
  <c r="AC31" i="5"/>
  <c r="Z31" i="5"/>
  <c r="W31" i="5"/>
  <c r="T31" i="5"/>
  <c r="Q31" i="5"/>
  <c r="N31" i="5"/>
  <c r="K31" i="5"/>
  <c r="H31" i="5"/>
  <c r="E31" i="5"/>
  <c r="AO28" i="5"/>
  <c r="AL28" i="5"/>
  <c r="AI28" i="5"/>
  <c r="AF28" i="5"/>
  <c r="AC28" i="5"/>
  <c r="Z28" i="5"/>
  <c r="W28" i="5"/>
  <c r="T28" i="5"/>
  <c r="Q28" i="5"/>
  <c r="N28" i="5"/>
  <c r="K28" i="5"/>
  <c r="H28" i="5"/>
  <c r="E28" i="5"/>
  <c r="AO25" i="5"/>
  <c r="AL25" i="5"/>
  <c r="AI25" i="5"/>
  <c r="AF25" i="5"/>
  <c r="AC25" i="5"/>
  <c r="Z25" i="5"/>
  <c r="W25" i="5"/>
  <c r="T25" i="5"/>
  <c r="Q25" i="5"/>
  <c r="N25" i="5"/>
  <c r="K25" i="5"/>
  <c r="H25" i="5"/>
  <c r="E25" i="5"/>
  <c r="AL24" i="5"/>
  <c r="AO22" i="5"/>
  <c r="AL22" i="5"/>
  <c r="AI22" i="5"/>
  <c r="AF22" i="5"/>
  <c r="AC22" i="5"/>
  <c r="Z22" i="5"/>
  <c r="W22" i="5"/>
  <c r="T22" i="5"/>
  <c r="Q22" i="5"/>
  <c r="N22" i="5"/>
  <c r="K22" i="5"/>
  <c r="H22" i="5"/>
  <c r="E22" i="5"/>
  <c r="AO19" i="5"/>
  <c r="AL19" i="5"/>
  <c r="AI19" i="5"/>
  <c r="AF19" i="5"/>
  <c r="AC19" i="5"/>
  <c r="Z19" i="5"/>
  <c r="W19" i="5"/>
  <c r="T19" i="5"/>
  <c r="Q19" i="5"/>
  <c r="N19" i="5"/>
  <c r="K19" i="5"/>
  <c r="H19" i="5"/>
  <c r="E19" i="5"/>
  <c r="AO16" i="5"/>
  <c r="AL16" i="5"/>
  <c r="AI16" i="5"/>
  <c r="AF16" i="5"/>
  <c r="AC16" i="5"/>
  <c r="Z16" i="5"/>
  <c r="W16" i="5"/>
  <c r="T16" i="5"/>
  <c r="Q16" i="5"/>
  <c r="N16" i="5"/>
  <c r="K16" i="5"/>
  <c r="H16" i="5"/>
  <c r="E16" i="5"/>
  <c r="K14" i="5"/>
  <c r="H14" i="5"/>
  <c r="H13" i="5" s="1"/>
  <c r="AO13" i="5"/>
  <c r="AL13" i="5"/>
  <c r="AI13" i="5"/>
  <c r="AF13" i="5"/>
  <c r="AC13" i="5"/>
  <c r="Z13" i="5"/>
  <c r="W13" i="5"/>
  <c r="T13" i="5"/>
  <c r="Q13" i="5"/>
  <c r="N13" i="5"/>
  <c r="K13" i="5"/>
  <c r="E13" i="5"/>
  <c r="AF10" i="5"/>
  <c r="Q10" i="5"/>
  <c r="N10" i="5"/>
  <c r="K10" i="5"/>
  <c r="E10" i="5"/>
  <c r="T10" i="5"/>
  <c r="H10" i="5"/>
  <c r="AR34" i="5" l="1"/>
  <c r="AL58" i="5"/>
  <c r="AO58" i="5"/>
  <c r="AO61" i="5"/>
  <c r="AL61" i="5"/>
  <c r="AO64" i="5"/>
  <c r="AL64" i="5"/>
  <c r="AL34" i="5"/>
  <c r="AO34" i="5"/>
  <c r="AO37" i="5"/>
  <c r="AL37" i="5"/>
  <c r="AO67" i="5"/>
  <c r="AL67" i="5"/>
  <c r="W10" i="5"/>
  <c r="AC10" i="5"/>
  <c r="Z37" i="5"/>
  <c r="AR37" i="5" s="1"/>
  <c r="Z61" i="5"/>
  <c r="Z64" i="5"/>
  <c r="AR64" i="5" s="1"/>
  <c r="AC67" i="5"/>
  <c r="AR61" i="5" l="1"/>
  <c r="AR58" i="5"/>
  <c r="AR67" i="5"/>
  <c r="Z10" i="5"/>
  <c r="AS34" i="5" l="1"/>
  <c r="AS39" i="5" s="1"/>
  <c r="AS58" i="5"/>
  <c r="AO10" i="5"/>
  <c r="AL10" i="5"/>
  <c r="AR10" i="5" s="1"/>
  <c r="AS62" i="5" l="1"/>
  <c r="AT70" i="5"/>
</calcChain>
</file>

<file path=xl/sharedStrings.xml><?xml version="1.0" encoding="utf-8"?>
<sst xmlns="http://schemas.openxmlformats.org/spreadsheetml/2006/main" count="1640" uniqueCount="155">
  <si>
    <t>№ на пл.</t>
  </si>
  <si>
    <t>18 эт.</t>
  </si>
  <si>
    <t>17 эт.</t>
  </si>
  <si>
    <t>16 эт.</t>
  </si>
  <si>
    <t>14 эт.</t>
  </si>
  <si>
    <t>13 эт.</t>
  </si>
  <si>
    <t>12 эт.</t>
  </si>
  <si>
    <t>11 эт.</t>
  </si>
  <si>
    <t>10 эт.</t>
  </si>
  <si>
    <t>9 эт.</t>
  </si>
  <si>
    <t>8 эт.</t>
  </si>
  <si>
    <t>7 эт.</t>
  </si>
  <si>
    <t>6 эт.</t>
  </si>
  <si>
    <t>5 эт.</t>
  </si>
  <si>
    <t>нежилые помещения</t>
  </si>
  <si>
    <t>ЭТАЖ</t>
  </si>
  <si>
    <t>4 эт.</t>
  </si>
  <si>
    <t>4к</t>
  </si>
  <si>
    <t>1к</t>
  </si>
  <si>
    <t>2к</t>
  </si>
  <si>
    <t>3к</t>
  </si>
  <si>
    <t>Итого</t>
  </si>
  <si>
    <t>1секция</t>
  </si>
  <si>
    <t>2 секция</t>
  </si>
  <si>
    <t>3 секция</t>
  </si>
  <si>
    <t>"УТВЕРЖДЕНО"</t>
  </si>
  <si>
    <t>__________________Р.С. Тимохин</t>
  </si>
  <si>
    <t xml:space="preserve"> </t>
  </si>
  <si>
    <t>"СОГЛАСОВАНО"</t>
  </si>
  <si>
    <t>______________________ Р.С. Тимохин</t>
  </si>
  <si>
    <t>_______________________ А.А. Обухов</t>
  </si>
  <si>
    <t>_______________________ Д.О. Орлов</t>
  </si>
  <si>
    <t>·      При 100% оплате предоставляется скидка 3%</t>
  </si>
  <si>
    <t>·      При ипотеке (при наличии одобрения физику) предоставляется скидка 3%</t>
  </si>
  <si>
    <t>Условия:</t>
  </si>
  <si>
    <t>Рассрочка</t>
  </si>
  <si>
    <t>Скидка</t>
  </si>
  <si>
    <t>·      Беспроцентная рассрочка на 6 месяцев, первоначальный взнос - min 50% (от ДДУ), платежи возможны ежемесячно и ежеквартально.</t>
  </si>
  <si>
    <t>·      % рассрочка  на 12 месяцев, первоначальный взнос - min 30% (от ДДУ), под 1% в месяц на остаток, платежи возможны ежемесячно ежеквартально.</t>
  </si>
  <si>
    <t>г. Москва, Береговой пр., вл.5  (Фили Град)</t>
  </si>
  <si>
    <t>корп. 3 (квартиры)</t>
  </si>
  <si>
    <t>Средняя ст-ть по ДДУ</t>
  </si>
  <si>
    <t>Средняя ст-ть корп.</t>
  </si>
  <si>
    <t xml:space="preserve">Средняя ст-ть корп. </t>
  </si>
  <si>
    <t>1 секция</t>
  </si>
  <si>
    <t>МР</t>
  </si>
  <si>
    <t>% рас</t>
  </si>
  <si>
    <t>рас</t>
  </si>
  <si>
    <t xml:space="preserve">Средняя ст-ть по ДДУ </t>
  </si>
  <si>
    <t>___________________ Д.А. Отяковский</t>
  </si>
  <si>
    <t>окт</t>
  </si>
  <si>
    <t>продано</t>
  </si>
  <si>
    <t>снято с продажи</t>
  </si>
  <si>
    <t>И3%</t>
  </si>
  <si>
    <t>"06 "  августа    2013г.</t>
  </si>
  <si>
    <t>И</t>
  </si>
  <si>
    <t xml:space="preserve">"23"  сентября 2013г. </t>
  </si>
  <si>
    <t>корп. 1Б (апартаменты)</t>
  </si>
  <si>
    <t>технический этаж</t>
  </si>
  <si>
    <t>открытие</t>
  </si>
  <si>
    <t>пузанов</t>
  </si>
  <si>
    <t>апарт.</t>
  </si>
  <si>
    <t>нежилое</t>
  </si>
  <si>
    <t>корп. 1А (апартаменты)</t>
  </si>
  <si>
    <t>откр.</t>
  </si>
  <si>
    <t>конс</t>
  </si>
  <si>
    <t>С</t>
  </si>
  <si>
    <t>01</t>
  </si>
  <si>
    <t>02</t>
  </si>
  <si>
    <t>03</t>
  </si>
  <si>
    <t>04</t>
  </si>
  <si>
    <t>05</t>
  </si>
  <si>
    <t>06</t>
  </si>
  <si>
    <t>07</t>
  </si>
  <si>
    <t>08</t>
  </si>
  <si>
    <t>09</t>
  </si>
  <si>
    <t>10</t>
  </si>
  <si>
    <t>11</t>
  </si>
  <si>
    <t>12</t>
  </si>
  <si>
    <t>Б</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</si>
  <si>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</si>
  <si>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</si>
  <si>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</si>
  <si>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</si>
  <si>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</si>
  <si>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</si>
  <si>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</si>
  <si>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</si>
  <si>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</si>
  <si>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</si>
  <si>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</si>
  <si>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</si>
  <si>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</si>
  <si>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</si>
  <si>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</si>
  <si>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</si>
  <si>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</si>
  <si>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</si>
  <si>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</si>
  <si>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</si>
  <si>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</si>
  <si>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</si>
  <si>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</si>
  <si>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</si>
  <si>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</si>
  <si>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</si>
  <si>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</si>
  <si>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</si>
  <si>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</si>
  <si>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</si>
  <si>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</si>
  <si>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</si>
  <si>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</si>
  <si>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</si>
  <si>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</si>
  <si>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</si>
  <si>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</si>
  <si>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</si>
  <si>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</si>
  <si>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</si>
  <si>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</si>
  <si>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</si>
  <si>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</si>
  <si>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</si>
  <si>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</si>
  <si>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</si>
  <si>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</si>
  <si>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</si>
  <si>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</si>
  <si>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</si>
  <si>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</si>
  <si>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</si>
  <si>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</si>
  <si>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</si>
  <si>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</si>
  <si>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</si>
  <si>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</si>
  <si>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</si>
  <si>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</si>
  <si>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</si>
  <si>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</si>
  <si>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</si>
  <si>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</si>
  <si>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</si>
  <si>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</si>
  <si>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</si>
  <si>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</si>
  <si>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откр</t>
  </si>
  <si>
    <t>корп. 2Б (апартаменты)</t>
  </si>
  <si>
    <t>19 эт.</t>
  </si>
  <si>
    <t>20 эт.</t>
  </si>
  <si>
    <t>21 эт.</t>
  </si>
  <si>
    <t>22 эт.</t>
  </si>
  <si>
    <t>23 эт.</t>
  </si>
  <si>
    <t xml:space="preserve">"25"  марта 2014г.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</si>
</sst>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5" formatCode="0.0"/>
    <numFmt numFmtId="166" formatCode="#,##0.0"/>
    <numFmt numFmtId="167" formatCode="#,##0.00_р_."/>
  </numFmts>
  <fonts count="51" x14ac:knownFonts="1">
    <font>
      <sz val="11"/>
      <color theme="1"/>
      <name val="Calibri"/>
      <family val="2"/>
      <charset val="204"/>
      <scheme val="minor"/>
    </font>
    <font>
      <b/>
      <sz val="11"/>
      <color theme="1"/>
      <name val="Calibri"/>
      <family val="2"/>
      <charset val="204"/>
      <scheme val="minor"/>
    </font>
    <font>
      <sz val="10"/>
      <color theme="0" tint="-0.34998626667073579"/>
      <name val="Calibri"/>
      <family val="2"/>
      <charset val="204"/>
      <scheme val="minor"/>
    </font>
    <font>
      <sz val="10"/>
      <name val="Calibri"/>
      <family val="2"/>
      <charset val="204"/>
      <scheme val="minor"/>
    </font>
    <font>
      <b/>
      <sz val="12"/>
      <color theme="1"/>
      <name val="Calibri"/>
      <family val="2"/>
      <charset val="204"/>
      <scheme val="minor"/>
    </font>
    <font>
      <sz val="11"/>
      <name val="Calibri"/>
      <family val="2"/>
      <charset val="204"/>
      <scheme val="minor"/>
    </font>
    <font>
      <sz val="12"/>
      <color theme="1"/>
      <name val="Calibri"/>
      <family val="2"/>
      <charset val="204"/>
      <scheme val="minor"/>
    </font>
    <font>
      <sz val="12"/>
      <name val="Calibri"/>
      <family val="2"/>
      <charset val="204"/>
      <scheme val="minor"/>
    </font>
    <font>
      <sz val="11"/>
      <color theme="1"/>
      <name val="Calibri"/>
      <family val="2"/>
      <charset val="204"/>
      <scheme val="minor"/>
    </font>
    <font>
      <sz val="12"/>
      <color theme="0" tint="-0.34998626667073579"/>
      <name val="Calibri"/>
      <family val="2"/>
      <charset val="204"/>
      <scheme val="minor"/>
    </font>
    <font>
      <b/>
      <sz val="12"/>
      <name val="Calibri"/>
      <family val="2"/>
      <charset val="204"/>
      <scheme val="minor"/>
    </font>
    <font>
      <sz val="14"/>
      <color theme="1"/>
      <name val="Calibri"/>
      <family val="2"/>
      <charset val="204"/>
      <scheme val="minor"/>
    </font>
    <font>
      <b/>
      <sz val="14"/>
      <color theme="1"/>
      <name val="Calibri"/>
      <family val="2"/>
      <charset val="204"/>
      <scheme val="minor"/>
    </font>
    <font>
      <sz val="12"/>
      <name val="Arial"/>
      <family val="2"/>
      <charset val="204"/>
    </font>
    <font>
      <b/>
      <i/>
      <u/>
      <sz val="18"/>
      <color theme="1"/>
      <name val="Calibri"/>
      <family val="2"/>
      <charset val="204"/>
      <scheme val="minor"/>
    </font>
    <font>
      <b/>
      <sz val="10"/>
      <name val="Arial Cyr"/>
      <charset val="204"/>
    </font>
    <font>
      <b/>
      <sz val="16"/>
      <name val="Arial Cyr"/>
      <charset val="204"/>
    </font>
    <font>
      <sz val="10"/>
      <name val="Arial Cyr"/>
      <charset val="204"/>
    </font>
    <font>
      <sz val="16"/>
      <name val="Arial Cyr"/>
      <charset val="204"/>
    </font>
    <font>
      <b/>
      <sz val="8"/>
      <name val="Arial Cyr"/>
      <charset val="204"/>
    </font>
    <font>
      <sz val="8"/>
      <name val="Arial Cyr"/>
      <charset val="204"/>
    </font>
    <font>
      <sz val="16"/>
      <color theme="1"/>
      <name val="Calibri"/>
      <family val="2"/>
      <charset val="204"/>
      <scheme val="minor"/>
    </font>
    <font>
      <sz val="11"/>
      <color theme="0"/>
      <name val="Calibri"/>
      <family val="2"/>
      <charset val="204"/>
      <scheme val="minor"/>
    </font>
    <font>
      <sz val="12"/>
      <color theme="0"/>
      <name val="Calibri"/>
      <family val="2"/>
      <charset val="204"/>
      <scheme val="minor"/>
    </font>
    <font>
      <b/>
      <sz val="18"/>
      <color theme="1"/>
      <name val="Calibri"/>
      <family val="2"/>
      <charset val="204"/>
      <scheme val="minor"/>
    </font>
    <font>
      <sz val="12"/>
      <color theme="0" tint="-0.14999847407452621"/>
      <name val="Arial"/>
      <family val="2"/>
      <charset val="204"/>
    </font>
    <font>
      <sz val="11"/>
      <color theme="0" tint="-0.249977111117893"/>
      <name val="Calibri"/>
      <family val="2"/>
      <charset val="204"/>
      <scheme val="minor"/>
    </font>
    <font>
      <sz val="14"/>
      <name val="Calibri"/>
      <family val="2"/>
      <charset val="204"/>
      <scheme val="minor"/>
    </font>
    <font>
      <b/>
      <sz val="14"/>
      <name val="Times New Roman"/>
      <family val="1"/>
      <charset val="204"/>
    </font>
    <font>
      <sz val="12"/>
      <color theme="0" tint="-0.249977111117893"/>
      <name val="Arial"/>
      <family val="2"/>
      <charset val="204"/>
    </font>
    <font>
      <sz val="11"/>
      <color rgb="FFFF0000"/>
      <name val="Calibri"/>
      <family val="2"/>
      <charset val="204"/>
      <scheme val="minor"/>
    </font>
    <font>
      <b/>
      <i/>
      <u/>
      <sz val="20"/>
      <color theme="1"/>
      <name val="Calibri"/>
      <family val="2"/>
      <charset val="204"/>
      <scheme val="minor"/>
    </font>
    <font>
      <b/>
      <sz val="22"/>
      <color theme="1"/>
      <name val="Calibri"/>
      <family val="2"/>
      <charset val="204"/>
      <scheme val="minor"/>
    </font>
    <font>
      <sz val="16"/>
      <color theme="1"/>
      <name val="Arial Cyr"/>
      <charset val="204"/>
    </font>
    <font>
      <sz val="10"/>
      <color theme="1"/>
      <name val="Arial Cyr"/>
      <charset val="204"/>
    </font>
    <font>
      <b/>
      <sz val="10"/>
      <color theme="1"/>
      <name val="Times New Roman"/>
      <family val="1"/>
      <charset val="204"/>
    </font>
    <font>
      <sz val="12"/>
      <color theme="1"/>
      <name val="Arial Cyr"/>
      <charset val="204"/>
    </font>
    <font>
      <b/>
      <sz val="16"/>
      <name val="Times New Roman"/>
      <family val="1"/>
      <charset val="204"/>
    </font>
    <font>
      <sz val="16"/>
      <name val="Calibri"/>
      <family val="2"/>
      <charset val="204"/>
      <scheme val="minor"/>
    </font>
    <font>
      <sz val="12"/>
      <color theme="1"/>
      <name val="Arial"/>
      <family val="2"/>
      <charset val="204"/>
    </font>
    <font>
      <b/>
      <sz val="12"/>
      <color theme="0" tint="-0.34998626667073579"/>
      <name val="Arial"/>
      <family val="2"/>
      <charset val="204"/>
    </font>
    <font>
      <b/>
      <u/>
      <sz val="20"/>
      <color theme="1"/>
      <name val="Calibri"/>
      <family val="2"/>
      <charset val="204"/>
      <scheme val="minor"/>
    </font>
    <font>
      <b/>
      <sz val="12"/>
      <color theme="1"/>
      <name val="Arial"/>
      <family val="2"/>
      <charset val="204"/>
    </font>
    <font>
      <sz val="12"/>
      <color rgb="FFFF0000"/>
      <name val="Arial"/>
      <family val="2"/>
      <charset val="204"/>
    </font>
    <font>
      <b/>
      <sz val="12"/>
      <name val="Arial"/>
      <family val="2"/>
      <charset val="204"/>
    </font>
    <font>
      <b/>
      <sz val="14"/>
      <name val="Calibri"/>
      <family val="2"/>
      <charset val="204"/>
      <scheme val="minor"/>
    </font>
    <font>
      <b/>
      <sz val="14"/>
      <color theme="1"/>
      <name val="Arial Cyr"/>
      <charset val="204"/>
    </font>
    <font>
      <sz val="12"/>
      <color theme="0"/>
      <name val="Arial"/>
      <family val="2"/>
      <charset val="204"/>
    </font>
    <font>
      <sz val="16"/>
      <name val="Arial"/>
      <family val="2"/>
      <charset val="204"/>
    </font>
    <font>
      <sz val="10"/>
      <color theme="1"/>
      <name val="Arial"/>
      <family val="2"/>
      <charset val="204"/>
    </font>
    <font>
      <sz val="10"/>
      <name val="Arial"/>
      <family val="2"/>
      <charset val="204"/>
    </font>
  </fonts>
  <fills count="6">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5" tint="0.39997558519241921"/>
        <bgColor indexed="64"/>
      </patternFill>
    </fill>
    <fill>
      <patternFill patternType="solid">
        <fgColor theme="0"/>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2">
    <xf numFmtId="0" fontId="0" fillId="0" borderId="0"/>
    <xf numFmtId="9" fontId="8" fillId="0" borderId="0" applyFont="0" applyFill="0" applyBorder="0" applyAlignment="0" applyProtection="0"/>
  </cellStyleXfs>
  <cellXfs count="409">
    <xf numFmtId="0" fontId="0" fillId="0" borderId="0" xfId="0"/>
    <xf numFmtId="0" fontId="0" fillId="0" borderId="0" xfId="0" applyAlignment="1">
      <alignment vertical="center"/>
    </xf>
    <xf numFmtId="0" fontId="2" fillId="0" borderId="0" xfId="0" applyFont="1" applyAlignment="1">
      <alignment vertical="center"/>
    </xf>
    <xf numFmtId="0" fontId="6" fillId="0" borderId="0" xfId="0" applyFont="1" applyAlignment="1">
      <alignment vertical="center"/>
    </xf>
    <xf numFmtId="0" fontId="0" fillId="0" borderId="0" xfId="0" applyFill="1" applyAlignment="1">
      <alignment vertical="center"/>
    </xf>
    <xf numFmtId="0" fontId="6" fillId="0" borderId="0" xfId="0" applyFont="1" applyAlignment="1">
      <alignment horizontal="center" vertical="center"/>
    </xf>
    <xf numFmtId="0" fontId="3" fillId="0" borderId="0" xfId="0" applyFont="1" applyAlignment="1">
      <alignment vertical="center"/>
    </xf>
    <xf numFmtId="0" fontId="5" fillId="2" borderId="21" xfId="0" applyFont="1" applyFill="1" applyBorder="1" applyAlignment="1">
      <alignment vertical="center"/>
    </xf>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1" xfId="0" applyFont="1" applyFill="1" applyBorder="1" applyAlignment="1">
      <alignment vertical="center"/>
    </xf>
    <xf numFmtId="0" fontId="5" fillId="2" borderId="22" xfId="0" applyFont="1" applyFill="1" applyBorder="1" applyAlignment="1">
      <alignment vertical="center"/>
    </xf>
    <xf numFmtId="0" fontId="5" fillId="0" borderId="0" xfId="0" applyFont="1" applyAlignment="1">
      <alignment vertical="center"/>
    </xf>
    <xf numFmtId="0" fontId="6" fillId="0" borderId="0" xfId="0" applyFont="1"/>
    <xf numFmtId="0" fontId="5" fillId="3" borderId="0" xfId="0" applyFont="1" applyFill="1" applyBorder="1" applyAlignment="1">
      <alignment vertical="center"/>
    </xf>
    <xf numFmtId="166" fontId="0" fillId="0" borderId="0" xfId="0" applyNumberFormat="1" applyAlignment="1">
      <alignment vertical="center"/>
    </xf>
    <xf numFmtId="3" fontId="5" fillId="0" borderId="0" xfId="0" applyNumberFormat="1" applyFont="1" applyAlignment="1">
      <alignment vertical="center"/>
    </xf>
    <xf numFmtId="0" fontId="11" fillId="0" borderId="0" xfId="0" applyFont="1" applyAlignment="1">
      <alignment vertical="center"/>
    </xf>
    <xf numFmtId="3" fontId="5" fillId="0" borderId="0" xfId="0" applyNumberFormat="1" applyFont="1" applyAlignment="1">
      <alignment horizontal="center" vertical="center"/>
    </xf>
    <xf numFmtId="0" fontId="5" fillId="2" borderId="21" xfId="0" applyFont="1" applyFill="1" applyBorder="1" applyAlignment="1">
      <alignment horizontal="center" vertical="center"/>
    </xf>
    <xf numFmtId="0" fontId="5" fillId="0" borderId="0" xfId="0" applyFont="1" applyAlignment="1">
      <alignment horizontal="center" vertical="center"/>
    </xf>
    <xf numFmtId="165" fontId="13" fillId="5" borderId="5" xfId="0" applyNumberFormat="1" applyFont="1" applyFill="1" applyBorder="1" applyAlignment="1">
      <alignment horizontal="center" vertical="center"/>
    </xf>
    <xf numFmtId="3" fontId="13" fillId="5" borderId="13" xfId="0" applyNumberFormat="1" applyFont="1" applyFill="1" applyBorder="1" applyAlignment="1">
      <alignment vertical="center"/>
    </xf>
    <xf numFmtId="165" fontId="13" fillId="5" borderId="10" xfId="0" applyNumberFormat="1" applyFont="1" applyFill="1" applyBorder="1" applyAlignment="1">
      <alignment vertical="center"/>
    </xf>
    <xf numFmtId="3" fontId="13" fillId="5" borderId="8" xfId="0" applyNumberFormat="1" applyFont="1" applyFill="1" applyBorder="1" applyAlignment="1">
      <alignment vertical="center"/>
    </xf>
    <xf numFmtId="3" fontId="13" fillId="5" borderId="11" xfId="0" applyNumberFormat="1" applyFont="1" applyFill="1" applyBorder="1" applyAlignment="1">
      <alignment vertical="center"/>
    </xf>
    <xf numFmtId="3" fontId="13" fillId="5" borderId="6" xfId="0" applyNumberFormat="1" applyFont="1" applyFill="1" applyBorder="1" applyAlignment="1">
      <alignment vertical="center"/>
    </xf>
    <xf numFmtId="0" fontId="13" fillId="5" borderId="0" xfId="0" applyFont="1" applyFill="1" applyBorder="1" applyAlignment="1">
      <alignment vertical="center"/>
    </xf>
    <xf numFmtId="3" fontId="13" fillId="5" borderId="24" xfId="0" applyNumberFormat="1" applyFont="1" applyFill="1" applyBorder="1" applyAlignment="1">
      <alignment vertical="center"/>
    </xf>
    <xf numFmtId="0" fontId="14" fillId="0" borderId="0" xfId="0" applyFont="1" applyAlignment="1">
      <alignment vertical="center"/>
    </xf>
    <xf numFmtId="0" fontId="15" fillId="0" borderId="0" xfId="0" applyFont="1"/>
    <xf numFmtId="0" fontId="17" fillId="0" borderId="0" xfId="0" applyFont="1"/>
    <xf numFmtId="0" fontId="18" fillId="0" borderId="0" xfId="0" applyFont="1"/>
    <xf numFmtId="0" fontId="19" fillId="0" borderId="0" xfId="0" applyFont="1"/>
    <xf numFmtId="2" fontId="20" fillId="0" borderId="0" xfId="0" applyNumberFormat="1" applyFont="1"/>
    <xf numFmtId="0" fontId="20" fillId="0" borderId="0" xfId="0" applyFont="1"/>
    <xf numFmtId="0" fontId="18" fillId="0" borderId="0" xfId="0" applyFont="1" applyAlignment="1">
      <alignment horizontal="right"/>
    </xf>
    <xf numFmtId="0" fontId="21" fillId="0" borderId="0" xfId="0" applyFont="1" applyAlignment="1">
      <alignment vertical="center" wrapText="1"/>
    </xf>
    <xf numFmtId="0" fontId="0" fillId="2" borderId="15" xfId="0" applyFill="1" applyBorder="1" applyAlignment="1">
      <alignment vertical="center"/>
    </xf>
    <xf numFmtId="0" fontId="0" fillId="2" borderId="16" xfId="0" applyFill="1" applyBorder="1" applyAlignment="1">
      <alignment vertical="center"/>
    </xf>
    <xf numFmtId="3" fontId="13" fillId="5" borderId="5" xfId="0" applyNumberFormat="1" applyFont="1" applyFill="1" applyBorder="1" applyAlignment="1">
      <alignment vertical="center"/>
    </xf>
    <xf numFmtId="3" fontId="13" fillId="5" borderId="10" xfId="0" applyNumberFormat="1" applyFont="1" applyFill="1" applyBorder="1" applyAlignment="1">
      <alignment vertical="center"/>
    </xf>
    <xf numFmtId="0" fontId="2" fillId="5" borderId="0" xfId="0" applyFont="1" applyFill="1" applyAlignment="1">
      <alignment vertical="center"/>
    </xf>
    <xf numFmtId="0" fontId="0" fillId="5" borderId="0" xfId="0" applyFill="1"/>
    <xf numFmtId="0" fontId="0" fillId="5" borderId="0" xfId="0" applyFill="1" applyAlignment="1">
      <alignment vertical="center"/>
    </xf>
    <xf numFmtId="3" fontId="0" fillId="5" borderId="0" xfId="0" applyNumberFormat="1" applyFill="1"/>
    <xf numFmtId="0" fontId="1" fillId="5" borderId="0" xfId="0" applyFont="1" applyFill="1"/>
    <xf numFmtId="165" fontId="1" fillId="5" borderId="0" xfId="0" applyNumberFormat="1" applyFont="1" applyFill="1"/>
    <xf numFmtId="0" fontId="22" fillId="0" borderId="0" xfId="0" applyFont="1" applyAlignment="1">
      <alignment vertical="center"/>
    </xf>
    <xf numFmtId="0" fontId="23" fillId="0" borderId="0" xfId="0" applyFont="1" applyAlignment="1">
      <alignment vertical="center"/>
    </xf>
    <xf numFmtId="0" fontId="22" fillId="0" borderId="0" xfId="0" applyFont="1" applyAlignment="1">
      <alignment horizontal="center" vertical="center"/>
    </xf>
    <xf numFmtId="0" fontId="22" fillId="0" borderId="0" xfId="0" applyFont="1"/>
    <xf numFmtId="0" fontId="24" fillId="0" borderId="0" xfId="0" applyFont="1" applyAlignment="1">
      <alignment vertical="center"/>
    </xf>
    <xf numFmtId="3" fontId="13" fillId="5" borderId="26" xfId="0" applyNumberFormat="1" applyFont="1" applyFill="1" applyBorder="1" applyAlignment="1">
      <alignment vertical="center"/>
    </xf>
    <xf numFmtId="165" fontId="25" fillId="5" borderId="5" xfId="0" applyNumberFormat="1" applyFont="1" applyFill="1" applyBorder="1" applyAlignment="1">
      <alignment horizontal="center" vertical="center"/>
    </xf>
    <xf numFmtId="3" fontId="25" fillId="5" borderId="6" xfId="0" applyNumberFormat="1" applyFont="1" applyFill="1" applyBorder="1" applyAlignment="1">
      <alignment vertical="center"/>
    </xf>
    <xf numFmtId="3" fontId="25" fillId="5" borderId="24" xfId="0" applyNumberFormat="1" applyFont="1" applyFill="1" applyBorder="1" applyAlignment="1">
      <alignment vertical="center"/>
    </xf>
    <xf numFmtId="0" fontId="9" fillId="5" borderId="0" xfId="0" applyFont="1" applyFill="1" applyAlignment="1">
      <alignment vertical="center"/>
    </xf>
    <xf numFmtId="0" fontId="27" fillId="0" borderId="0" xfId="0" applyFont="1" applyAlignment="1">
      <alignment horizontal="center" vertical="center"/>
    </xf>
    <xf numFmtId="0" fontId="27" fillId="0" borderId="0" xfId="0" applyFont="1" applyAlignment="1">
      <alignment vertical="center"/>
    </xf>
    <xf numFmtId="0" fontId="28" fillId="0" borderId="0" xfId="0" applyFont="1" applyAlignment="1">
      <alignment horizontal="left" vertical="center"/>
    </xf>
    <xf numFmtId="0" fontId="11" fillId="0" borderId="0" xfId="0" applyFont="1" applyAlignment="1">
      <alignment vertical="center" wrapText="1"/>
    </xf>
    <xf numFmtId="0" fontId="12" fillId="0" borderId="0" xfId="0" applyFont="1" applyAlignment="1">
      <alignment vertical="center"/>
    </xf>
    <xf numFmtId="0" fontId="6" fillId="2" borderId="30"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31" xfId="0" applyFont="1" applyFill="1" applyBorder="1" applyAlignment="1">
      <alignment vertical="center"/>
    </xf>
    <xf numFmtId="0" fontId="5" fillId="2" borderId="32" xfId="0" applyFont="1" applyFill="1" applyBorder="1" applyAlignment="1">
      <alignment vertical="center"/>
    </xf>
    <xf numFmtId="0" fontId="5" fillId="2" borderId="33" xfId="0" applyFont="1" applyFill="1" applyBorder="1" applyAlignment="1">
      <alignment vertical="center"/>
    </xf>
    <xf numFmtId="0" fontId="5" fillId="2" borderId="30" xfId="0" applyFont="1" applyFill="1" applyBorder="1" applyAlignment="1">
      <alignment vertical="center"/>
    </xf>
    <xf numFmtId="165" fontId="29" fillId="5" borderId="5" xfId="0" applyNumberFormat="1" applyFont="1" applyFill="1" applyBorder="1" applyAlignment="1">
      <alignment horizontal="center" vertical="center"/>
    </xf>
    <xf numFmtId="3" fontId="29" fillId="5" borderId="6" xfId="0" applyNumberFormat="1" applyFont="1" applyFill="1" applyBorder="1" applyAlignment="1">
      <alignment vertical="center"/>
    </xf>
    <xf numFmtId="2" fontId="29" fillId="5" borderId="12" xfId="0" applyNumberFormat="1" applyFont="1" applyFill="1" applyBorder="1" applyAlignment="1">
      <alignment horizontal="center" vertical="center"/>
    </xf>
    <xf numFmtId="0" fontId="29" fillId="5" borderId="0" xfId="0" applyFont="1" applyFill="1" applyBorder="1" applyAlignment="1">
      <alignment vertical="center"/>
    </xf>
    <xf numFmtId="3" fontId="29" fillId="5" borderId="8" xfId="0" applyNumberFormat="1" applyFont="1" applyFill="1" applyBorder="1" applyAlignment="1">
      <alignment vertical="center"/>
    </xf>
    <xf numFmtId="165" fontId="29" fillId="5" borderId="10" xfId="0" applyNumberFormat="1" applyFont="1" applyFill="1" applyBorder="1" applyAlignment="1">
      <alignment vertical="center"/>
    </xf>
    <xf numFmtId="3" fontId="29" fillId="5" borderId="11" xfId="0" applyNumberFormat="1" applyFont="1" applyFill="1" applyBorder="1" applyAlignment="1">
      <alignment vertical="center"/>
    </xf>
    <xf numFmtId="0" fontId="29" fillId="5" borderId="7" xfId="0" applyFont="1" applyFill="1" applyBorder="1" applyAlignment="1">
      <alignment horizontal="center" vertical="center"/>
    </xf>
    <xf numFmtId="3" fontId="29" fillId="5" borderId="13" xfId="0" applyNumberFormat="1" applyFont="1" applyFill="1" applyBorder="1" applyAlignment="1">
      <alignment vertical="center"/>
    </xf>
    <xf numFmtId="0" fontId="29" fillId="5" borderId="12" xfId="0" applyFont="1" applyFill="1" applyBorder="1" applyAlignment="1">
      <alignment horizontal="center" vertical="center"/>
    </xf>
    <xf numFmtId="0" fontId="26" fillId="0" borderId="0" xfId="0" applyFont="1" applyBorder="1" applyAlignment="1">
      <alignment vertical="center"/>
    </xf>
    <xf numFmtId="0" fontId="26" fillId="0" borderId="0" xfId="0" applyFont="1" applyBorder="1" applyAlignment="1">
      <alignment horizontal="center" vertical="center"/>
    </xf>
    <xf numFmtId="0" fontId="29" fillId="5" borderId="0" xfId="0" applyFont="1" applyFill="1" applyBorder="1" applyAlignment="1">
      <alignment horizontal="center" vertical="center"/>
    </xf>
    <xf numFmtId="0" fontId="26" fillId="0" borderId="11" xfId="0" applyFont="1" applyBorder="1" applyAlignment="1">
      <alignment vertical="center"/>
    </xf>
    <xf numFmtId="0" fontId="26" fillId="0" borderId="26" xfId="0" applyFont="1" applyBorder="1" applyAlignment="1">
      <alignment vertical="center"/>
    </xf>
    <xf numFmtId="165" fontId="29" fillId="5" borderId="10" xfId="0" applyNumberFormat="1" applyFont="1" applyFill="1" applyBorder="1" applyAlignment="1">
      <alignment horizontal="center" vertical="center"/>
    </xf>
    <xf numFmtId="0" fontId="29" fillId="5" borderId="4" xfId="0" applyFont="1" applyFill="1" applyBorder="1" applyAlignment="1">
      <alignment horizontal="center" vertical="center"/>
    </xf>
    <xf numFmtId="3" fontId="29" fillId="5" borderId="24" xfId="0" applyNumberFormat="1" applyFont="1" applyFill="1" applyBorder="1" applyAlignment="1">
      <alignment vertical="center"/>
    </xf>
    <xf numFmtId="2" fontId="29" fillId="5" borderId="7" xfId="0" applyNumberFormat="1" applyFont="1" applyFill="1" applyBorder="1" applyAlignment="1">
      <alignment horizontal="center" vertical="center"/>
    </xf>
    <xf numFmtId="2" fontId="29" fillId="5" borderId="0" xfId="0" applyNumberFormat="1" applyFont="1" applyFill="1" applyBorder="1" applyAlignment="1">
      <alignment horizontal="center" vertical="center"/>
    </xf>
    <xf numFmtId="2" fontId="13" fillId="5" borderId="7" xfId="0" applyNumberFormat="1" applyFont="1" applyFill="1" applyBorder="1" applyAlignment="1">
      <alignment horizontal="center" vertical="center"/>
    </xf>
    <xf numFmtId="2" fontId="13" fillId="5" borderId="4" xfId="0" applyNumberFormat="1" applyFont="1" applyFill="1" applyBorder="1" applyAlignment="1">
      <alignment horizontal="center" vertical="center"/>
    </xf>
    <xf numFmtId="2" fontId="13" fillId="5" borderId="9" xfId="0" applyNumberFormat="1" applyFont="1" applyFill="1" applyBorder="1" applyAlignment="1">
      <alignment horizontal="center" vertical="center"/>
    </xf>
    <xf numFmtId="2" fontId="13" fillId="5" borderId="0" xfId="0" applyNumberFormat="1" applyFont="1" applyFill="1" applyBorder="1" applyAlignment="1">
      <alignment horizontal="center" vertical="center"/>
    </xf>
    <xf numFmtId="2" fontId="13" fillId="5" borderId="5" xfId="0" applyNumberFormat="1" applyFont="1" applyFill="1" applyBorder="1" applyAlignment="1">
      <alignment horizontal="center" vertical="center"/>
    </xf>
    <xf numFmtId="3" fontId="29" fillId="5" borderId="5" xfId="0" applyNumberFormat="1" applyFont="1" applyFill="1" applyBorder="1" applyAlignment="1">
      <alignment vertical="center"/>
    </xf>
    <xf numFmtId="2" fontId="29" fillId="5" borderId="5" xfId="0" applyNumberFormat="1" applyFont="1" applyFill="1" applyBorder="1" applyAlignment="1">
      <alignment horizontal="center" vertical="center"/>
    </xf>
    <xf numFmtId="3" fontId="29" fillId="5" borderId="0" xfId="0" applyNumberFormat="1" applyFont="1" applyFill="1" applyBorder="1" applyAlignment="1">
      <alignment vertical="center"/>
    </xf>
    <xf numFmtId="3" fontId="29" fillId="5" borderId="10" xfId="0" applyNumberFormat="1" applyFont="1" applyFill="1" applyBorder="1" applyAlignment="1">
      <alignment vertical="center"/>
    </xf>
    <xf numFmtId="0" fontId="30" fillId="0" borderId="0" xfId="0" applyFont="1" applyAlignment="1">
      <alignment vertical="center"/>
    </xf>
    <xf numFmtId="0" fontId="30" fillId="0" borderId="0" xfId="0" applyFont="1" applyFill="1" applyAlignment="1">
      <alignment vertical="center"/>
    </xf>
    <xf numFmtId="0" fontId="31" fillId="0" borderId="0" xfId="0" applyFont="1" applyAlignment="1">
      <alignment vertical="center"/>
    </xf>
    <xf numFmtId="0" fontId="32" fillId="0" borderId="0" xfId="0" applyFont="1" applyAlignment="1">
      <alignment vertical="center"/>
    </xf>
    <xf numFmtId="0" fontId="33" fillId="0" borderId="17" xfId="0" applyFont="1" applyBorder="1"/>
    <xf numFmtId="0" fontId="34" fillId="0" borderId="17" xfId="0" applyFont="1" applyBorder="1"/>
    <xf numFmtId="0" fontId="35" fillId="0" borderId="17" xfId="0" applyFont="1" applyBorder="1" applyAlignment="1">
      <alignment horizontal="left" vertical="center"/>
    </xf>
    <xf numFmtId="3" fontId="34" fillId="0" borderId="17" xfId="0" applyNumberFormat="1" applyFont="1" applyBorder="1" applyAlignment="1">
      <alignment horizontal="right"/>
    </xf>
    <xf numFmtId="3" fontId="34" fillId="0" borderId="17" xfId="0" applyNumberFormat="1" applyFont="1" applyBorder="1" applyAlignment="1">
      <alignment horizontal="center"/>
    </xf>
    <xf numFmtId="0" fontId="6" fillId="0" borderId="0" xfId="0" applyFont="1" applyBorder="1" applyAlignment="1">
      <alignment horizontal="center" vertical="center"/>
    </xf>
    <xf numFmtId="0" fontId="13" fillId="5" borderId="12" xfId="0" applyFont="1" applyFill="1" applyBorder="1" applyAlignment="1">
      <alignment horizontal="center" vertical="center"/>
    </xf>
    <xf numFmtId="0" fontId="13" fillId="5" borderId="7" xfId="0" applyFont="1" applyFill="1" applyBorder="1" applyAlignment="1">
      <alignment horizontal="center" vertical="center"/>
    </xf>
    <xf numFmtId="0" fontId="5" fillId="5" borderId="0" xfId="0" applyFont="1" applyFill="1" applyBorder="1" applyAlignment="1">
      <alignment vertical="center"/>
    </xf>
    <xf numFmtId="0" fontId="5" fillId="5" borderId="0" xfId="0" applyFont="1" applyFill="1" applyBorder="1" applyAlignment="1">
      <alignment horizontal="center" vertical="center"/>
    </xf>
    <xf numFmtId="0" fontId="13" fillId="5" borderId="0" xfId="0" applyFont="1" applyFill="1" applyBorder="1" applyAlignment="1">
      <alignment horizontal="center" vertical="center"/>
    </xf>
    <xf numFmtId="0" fontId="5" fillId="5" borderId="11" xfId="0" applyFont="1" applyFill="1" applyBorder="1" applyAlignment="1">
      <alignment vertical="center"/>
    </xf>
    <xf numFmtId="0" fontId="5" fillId="5" borderId="26" xfId="0" applyFont="1" applyFill="1" applyBorder="1" applyAlignment="1">
      <alignment vertical="center"/>
    </xf>
    <xf numFmtId="165" fontId="13" fillId="5" borderId="10" xfId="0" applyNumberFormat="1" applyFont="1" applyFill="1" applyBorder="1" applyAlignment="1">
      <alignment horizontal="center" vertical="center"/>
    </xf>
    <xf numFmtId="0" fontId="37" fillId="0" borderId="0" xfId="0" applyFont="1" applyAlignment="1">
      <alignment horizontal="left" vertical="center"/>
    </xf>
    <xf numFmtId="0" fontId="38" fillId="0" borderId="0" xfId="0" applyFont="1" applyAlignment="1">
      <alignment horizontal="center" vertical="center"/>
    </xf>
    <xf numFmtId="0" fontId="38" fillId="0" borderId="0" xfId="0" applyFont="1" applyAlignment="1">
      <alignment vertical="center"/>
    </xf>
    <xf numFmtId="165" fontId="39" fillId="5" borderId="5" xfId="0" applyNumberFormat="1" applyFont="1" applyFill="1" applyBorder="1" applyAlignment="1">
      <alignment horizontal="center" vertical="center"/>
    </xf>
    <xf numFmtId="3" fontId="39" fillId="5" borderId="6" xfId="0" applyNumberFormat="1" applyFont="1" applyFill="1" applyBorder="1" applyAlignment="1">
      <alignment vertical="center"/>
    </xf>
    <xf numFmtId="3" fontId="39" fillId="5" borderId="24" xfId="0" applyNumberFormat="1" applyFont="1" applyFill="1" applyBorder="1" applyAlignment="1">
      <alignment vertical="center"/>
    </xf>
    <xf numFmtId="0" fontId="39" fillId="5" borderId="12" xfId="0" applyFont="1" applyFill="1" applyBorder="1" applyAlignment="1">
      <alignment horizontal="center" vertical="center"/>
    </xf>
    <xf numFmtId="0" fontId="39" fillId="5" borderId="0" xfId="0" applyFont="1" applyFill="1" applyBorder="1" applyAlignment="1">
      <alignment vertical="center"/>
    </xf>
    <xf numFmtId="3" fontId="39" fillId="5" borderId="8" xfId="0" applyNumberFormat="1" applyFont="1" applyFill="1" applyBorder="1" applyAlignment="1">
      <alignment vertical="center"/>
    </xf>
    <xf numFmtId="0" fontId="39" fillId="5" borderId="7" xfId="0" applyFont="1" applyFill="1" applyBorder="1" applyAlignment="1">
      <alignment horizontal="center" vertical="center"/>
    </xf>
    <xf numFmtId="3" fontId="39" fillId="5" borderId="13" xfId="0" applyNumberFormat="1" applyFont="1" applyFill="1" applyBorder="1" applyAlignment="1">
      <alignment vertical="center"/>
    </xf>
    <xf numFmtId="0" fontId="0" fillId="5" borderId="0" xfId="0" applyFont="1" applyFill="1" applyBorder="1" applyAlignment="1">
      <alignment vertical="center"/>
    </xf>
    <xf numFmtId="0" fontId="0" fillId="5" borderId="0" xfId="0" applyFont="1" applyFill="1" applyBorder="1" applyAlignment="1">
      <alignment horizontal="center" vertical="center"/>
    </xf>
    <xf numFmtId="2" fontId="39" fillId="5" borderId="7" xfId="0" applyNumberFormat="1" applyFont="1" applyFill="1" applyBorder="1" applyAlignment="1">
      <alignment horizontal="center" vertical="center"/>
    </xf>
    <xf numFmtId="165" fontId="39" fillId="5" borderId="10" xfId="0" applyNumberFormat="1" applyFont="1" applyFill="1" applyBorder="1" applyAlignment="1">
      <alignment vertical="center"/>
    </xf>
    <xf numFmtId="0" fontId="0" fillId="5" borderId="11" xfId="0" applyFont="1" applyFill="1" applyBorder="1" applyAlignment="1">
      <alignment vertical="center"/>
    </xf>
    <xf numFmtId="0" fontId="39" fillId="5" borderId="0" xfId="0" applyFont="1" applyFill="1" applyBorder="1" applyAlignment="1">
      <alignment horizontal="center" vertical="center"/>
    </xf>
    <xf numFmtId="0" fontId="0" fillId="5" borderId="26" xfId="0" applyFont="1" applyFill="1" applyBorder="1" applyAlignment="1">
      <alignment vertical="center"/>
    </xf>
    <xf numFmtId="165" fontId="39" fillId="5" borderId="10" xfId="0" applyNumberFormat="1" applyFont="1" applyFill="1" applyBorder="1" applyAlignment="1">
      <alignment horizontal="center" vertical="center"/>
    </xf>
    <xf numFmtId="2" fontId="39" fillId="5" borderId="0" xfId="0" applyNumberFormat="1" applyFont="1" applyFill="1" applyBorder="1" applyAlignment="1">
      <alignment horizontal="center" vertical="center"/>
    </xf>
    <xf numFmtId="167" fontId="4" fillId="5" borderId="0" xfId="0" applyNumberFormat="1" applyFont="1" applyFill="1"/>
    <xf numFmtId="0" fontId="39" fillId="5" borderId="23" xfId="0" applyFont="1" applyFill="1" applyBorder="1" applyAlignment="1">
      <alignment horizontal="left" vertical="center"/>
    </xf>
    <xf numFmtId="0" fontId="39" fillId="5" borderId="4" xfId="0" applyFont="1" applyFill="1" applyBorder="1" applyAlignment="1">
      <alignment horizontal="left" vertical="center"/>
    </xf>
    <xf numFmtId="0" fontId="22" fillId="0" borderId="0" xfId="0" applyFont="1" applyAlignment="1">
      <alignment horizontal="left" vertical="center"/>
    </xf>
    <xf numFmtId="0" fontId="13" fillId="5" borderId="23" xfId="0" applyFont="1" applyFill="1" applyBorder="1" applyAlignment="1">
      <alignment horizontal="left" vertical="center"/>
    </xf>
    <xf numFmtId="0" fontId="29" fillId="5" borderId="23" xfId="0" applyNumberFormat="1" applyFont="1" applyFill="1" applyBorder="1" applyAlignment="1">
      <alignment horizontal="left" vertical="center"/>
    </xf>
    <xf numFmtId="1" fontId="29" fillId="5" borderId="23" xfId="0" applyNumberFormat="1" applyFont="1" applyFill="1" applyBorder="1" applyAlignment="1">
      <alignment horizontal="left" vertical="center"/>
    </xf>
    <xf numFmtId="0" fontId="13" fillId="5" borderId="4" xfId="0" applyFont="1" applyFill="1" applyBorder="1" applyAlignment="1">
      <alignment horizontal="left" vertical="center"/>
    </xf>
    <xf numFmtId="0" fontId="29" fillId="5" borderId="4" xfId="0" applyFont="1" applyFill="1" applyBorder="1" applyAlignment="1">
      <alignment horizontal="left" vertical="center"/>
    </xf>
    <xf numFmtId="0" fontId="25" fillId="5" borderId="4" xfId="0" applyFont="1" applyFill="1" applyBorder="1" applyAlignment="1">
      <alignment horizontal="left" vertical="center"/>
    </xf>
    <xf numFmtId="0" fontId="29" fillId="5" borderId="7" xfId="0" applyFont="1" applyFill="1" applyBorder="1" applyAlignment="1">
      <alignment horizontal="left" vertical="center"/>
    </xf>
    <xf numFmtId="1" fontId="13" fillId="5" borderId="4" xfId="0" applyNumberFormat="1" applyFont="1" applyFill="1" applyBorder="1" applyAlignment="1">
      <alignment horizontal="left" vertical="center"/>
    </xf>
    <xf numFmtId="1" fontId="25" fillId="5" borderId="4" xfId="0" applyNumberFormat="1" applyFont="1" applyFill="1" applyBorder="1" applyAlignment="1">
      <alignment horizontal="left" vertical="center"/>
    </xf>
    <xf numFmtId="1" fontId="29" fillId="5" borderId="4" xfId="0" applyNumberFormat="1" applyFont="1" applyFill="1" applyBorder="1" applyAlignment="1">
      <alignment horizontal="left" vertical="center"/>
    </xf>
    <xf numFmtId="0" fontId="29" fillId="5" borderId="23" xfId="0" applyFont="1" applyFill="1" applyBorder="1" applyAlignment="1">
      <alignment horizontal="left" vertical="center"/>
    </xf>
    <xf numFmtId="0" fontId="25" fillId="5" borderId="23" xfId="0" applyFont="1" applyFill="1" applyBorder="1" applyAlignment="1">
      <alignment horizontal="left" vertical="center"/>
    </xf>
    <xf numFmtId="1" fontId="13" fillId="5" borderId="5" xfId="0" applyNumberFormat="1" applyFont="1" applyFill="1" applyBorder="1" applyAlignment="1">
      <alignment horizontal="left" vertical="center"/>
    </xf>
    <xf numFmtId="1" fontId="25" fillId="5" borderId="5" xfId="0" applyNumberFormat="1" applyFont="1" applyFill="1" applyBorder="1" applyAlignment="1">
      <alignment horizontal="left" vertical="center"/>
    </xf>
    <xf numFmtId="1" fontId="29" fillId="5" borderId="5" xfId="0" applyNumberFormat="1" applyFont="1" applyFill="1" applyBorder="1" applyAlignment="1">
      <alignment horizontal="left" vertical="center"/>
    </xf>
    <xf numFmtId="1" fontId="39" fillId="5" borderId="5" xfId="0" applyNumberFormat="1" applyFont="1" applyFill="1" applyBorder="1" applyAlignment="1">
      <alignment horizontal="left" vertical="center"/>
    </xf>
    <xf numFmtId="1" fontId="39" fillId="5" borderId="4" xfId="0" applyNumberFormat="1" applyFont="1" applyFill="1" applyBorder="1" applyAlignment="1">
      <alignment horizontal="left" vertical="center"/>
    </xf>
    <xf numFmtId="0" fontId="26" fillId="5" borderId="0" xfId="0" applyFont="1" applyFill="1" applyBorder="1" applyAlignment="1">
      <alignment vertical="center"/>
    </xf>
    <xf numFmtId="0" fontId="29" fillId="5" borderId="25" xfId="0" applyFont="1" applyFill="1" applyBorder="1" applyAlignment="1">
      <alignment horizontal="center"/>
    </xf>
    <xf numFmtId="0" fontId="26" fillId="5" borderId="11" xfId="0" applyFont="1" applyFill="1" applyBorder="1" applyAlignment="1">
      <alignment vertical="center"/>
    </xf>
    <xf numFmtId="0" fontId="26" fillId="5" borderId="26" xfId="0" applyFont="1" applyFill="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21" fillId="0" borderId="0" xfId="0" applyFont="1" applyAlignment="1">
      <alignment vertical="center"/>
    </xf>
    <xf numFmtId="0" fontId="0" fillId="3" borderId="0" xfId="0" applyFill="1" applyAlignment="1">
      <alignment vertical="center"/>
    </xf>
    <xf numFmtId="0" fontId="41" fillId="0" borderId="0" xfId="0" applyFont="1" applyAlignment="1">
      <alignment vertical="center"/>
    </xf>
    <xf numFmtId="3" fontId="13" fillId="4" borderId="8" xfId="0" applyNumberFormat="1" applyFont="1" applyFill="1" applyBorder="1" applyAlignment="1">
      <alignment vertical="center"/>
    </xf>
    <xf numFmtId="0" fontId="0" fillId="4" borderId="0" xfId="0" applyFill="1" applyAlignment="1">
      <alignment vertical="center"/>
    </xf>
    <xf numFmtId="3" fontId="13" fillId="4" borderId="0" xfId="0" applyNumberFormat="1" applyFont="1" applyFill="1" applyBorder="1" applyAlignment="1">
      <alignment vertical="center"/>
    </xf>
    <xf numFmtId="0" fontId="16" fillId="0" borderId="0" xfId="0" applyFont="1" applyAlignment="1">
      <alignment horizontal="right"/>
    </xf>
    <xf numFmtId="0" fontId="16" fillId="0" borderId="0" xfId="0" applyFont="1" applyAlignment="1">
      <alignment horizontal="center"/>
    </xf>
    <xf numFmtId="165" fontId="13" fillId="4" borderId="5" xfId="0" applyNumberFormat="1" applyFont="1" applyFill="1" applyBorder="1" applyAlignment="1">
      <alignment horizontal="center" vertical="center"/>
    </xf>
    <xf numFmtId="3" fontId="13" fillId="4" borderId="5" xfId="0" applyNumberFormat="1" applyFont="1" applyFill="1" applyBorder="1" applyAlignment="1">
      <alignment vertical="center"/>
    </xf>
    <xf numFmtId="0" fontId="13" fillId="4" borderId="0" xfId="0" applyFont="1" applyFill="1" applyBorder="1" applyAlignment="1">
      <alignment vertical="center"/>
    </xf>
    <xf numFmtId="165" fontId="13" fillId="4" borderId="10" xfId="0" applyNumberFormat="1" applyFont="1" applyFill="1" applyBorder="1" applyAlignment="1">
      <alignment vertical="center"/>
    </xf>
    <xf numFmtId="3" fontId="13" fillId="4" borderId="6" xfId="0" applyNumberFormat="1" applyFont="1" applyFill="1" applyBorder="1" applyAlignment="1">
      <alignment vertical="center"/>
    </xf>
    <xf numFmtId="2" fontId="13" fillId="4" borderId="7" xfId="0" applyNumberFormat="1" applyFont="1" applyFill="1" applyBorder="1" applyAlignment="1">
      <alignment horizontal="center" vertical="center"/>
    </xf>
    <xf numFmtId="2" fontId="13" fillId="4" borderId="9" xfId="0" applyNumberFormat="1" applyFont="1" applyFill="1" applyBorder="1" applyAlignment="1">
      <alignment horizontal="center" vertical="center"/>
    </xf>
    <xf numFmtId="3" fontId="13" fillId="4" borderId="11" xfId="0" applyNumberFormat="1" applyFont="1" applyFill="1" applyBorder="1" applyAlignment="1">
      <alignment vertical="center"/>
    </xf>
    <xf numFmtId="9" fontId="13" fillId="4" borderId="10" xfId="1" applyFont="1" applyFill="1" applyBorder="1" applyAlignment="1">
      <alignment vertical="center"/>
    </xf>
    <xf numFmtId="9" fontId="13" fillId="5" borderId="10" xfId="1" applyFont="1" applyFill="1" applyBorder="1" applyAlignment="1">
      <alignment vertical="center"/>
    </xf>
    <xf numFmtId="2" fontId="13" fillId="4" borderId="0" xfId="0" applyNumberFormat="1" applyFont="1" applyFill="1" applyBorder="1" applyAlignment="1">
      <alignment horizontal="center" vertical="center"/>
    </xf>
    <xf numFmtId="165" fontId="13" fillId="4" borderId="10" xfId="0" applyNumberFormat="1" applyFont="1" applyFill="1" applyBorder="1" applyAlignment="1">
      <alignment horizontal="center" vertical="center"/>
    </xf>
    <xf numFmtId="3" fontId="13" fillId="4" borderId="24" xfId="0" applyNumberFormat="1" applyFont="1" applyFill="1" applyBorder="1" applyAlignment="1">
      <alignment vertical="center"/>
    </xf>
    <xf numFmtId="3" fontId="13" fillId="4" borderId="13" xfId="0" applyNumberFormat="1" applyFont="1" applyFill="1" applyBorder="1" applyAlignment="1">
      <alignment vertical="center"/>
    </xf>
    <xf numFmtId="0" fontId="13" fillId="4" borderId="4" xfId="0" applyFont="1" applyFill="1" applyBorder="1" applyAlignment="1">
      <alignment horizontal="left" vertical="center"/>
    </xf>
    <xf numFmtId="0" fontId="13" fillId="4" borderId="7" xfId="0" applyFont="1" applyFill="1" applyBorder="1" applyAlignment="1">
      <alignment horizontal="center" vertical="center"/>
    </xf>
    <xf numFmtId="0" fontId="5" fillId="4" borderId="0" xfId="0" applyFont="1" applyFill="1" applyBorder="1" applyAlignment="1">
      <alignment vertical="center"/>
    </xf>
    <xf numFmtId="0" fontId="13" fillId="4" borderId="0" xfId="0" applyFont="1" applyFill="1" applyBorder="1" applyAlignment="1">
      <alignment horizontal="center" vertical="center"/>
    </xf>
    <xf numFmtId="0" fontId="5" fillId="4" borderId="11" xfId="0" applyFont="1" applyFill="1" applyBorder="1" applyAlignment="1">
      <alignment vertical="center"/>
    </xf>
    <xf numFmtId="1" fontId="13" fillId="4" borderId="4" xfId="0" applyNumberFormat="1" applyFont="1" applyFill="1" applyBorder="1" applyAlignment="1">
      <alignment horizontal="left" vertical="center"/>
    </xf>
    <xf numFmtId="0" fontId="5" fillId="4" borderId="26" xfId="0" applyFont="1" applyFill="1" applyBorder="1" applyAlignment="1">
      <alignment vertical="center"/>
    </xf>
    <xf numFmtId="0" fontId="13" fillId="4" borderId="23" xfId="0" applyFont="1" applyFill="1" applyBorder="1" applyAlignment="1">
      <alignment horizontal="left" vertical="center"/>
    </xf>
    <xf numFmtId="0" fontId="13" fillId="4" borderId="12" xfId="0" applyFont="1" applyFill="1" applyBorder="1" applyAlignment="1">
      <alignment horizontal="center" vertical="center"/>
    </xf>
    <xf numFmtId="0" fontId="13" fillId="4" borderId="25" xfId="0" applyFont="1" applyFill="1" applyBorder="1" applyAlignment="1">
      <alignment horizontal="center"/>
    </xf>
    <xf numFmtId="0" fontId="39" fillId="4" borderId="23" xfId="0" applyFont="1" applyFill="1" applyBorder="1" applyAlignment="1">
      <alignment horizontal="left" vertical="center"/>
    </xf>
    <xf numFmtId="165" fontId="39" fillId="4" borderId="5" xfId="0" applyNumberFormat="1" applyFont="1" applyFill="1" applyBorder="1" applyAlignment="1">
      <alignment horizontal="center" vertical="center"/>
    </xf>
    <xf numFmtId="3" fontId="39" fillId="4" borderId="6" xfId="0" applyNumberFormat="1" applyFont="1" applyFill="1" applyBorder="1" applyAlignment="1">
      <alignment vertical="center"/>
    </xf>
    <xf numFmtId="0" fontId="39" fillId="4" borderId="12" xfId="0" applyFont="1" applyFill="1" applyBorder="1" applyAlignment="1">
      <alignment horizontal="center" vertical="center"/>
    </xf>
    <xf numFmtId="0" fontId="39" fillId="4" borderId="0" xfId="0" applyFont="1" applyFill="1" applyBorder="1" applyAlignment="1">
      <alignment vertical="center"/>
    </xf>
    <xf numFmtId="3" fontId="39" fillId="4" borderId="8" xfId="0" applyNumberFormat="1" applyFont="1" applyFill="1" applyBorder="1" applyAlignment="1">
      <alignment vertical="center"/>
    </xf>
    <xf numFmtId="0" fontId="39" fillId="4" borderId="25" xfId="0" applyFont="1" applyFill="1" applyBorder="1" applyAlignment="1">
      <alignment horizontal="center"/>
    </xf>
    <xf numFmtId="165" fontId="39" fillId="4" borderId="10" xfId="0" applyNumberFormat="1" applyFont="1" applyFill="1" applyBorder="1" applyAlignment="1">
      <alignment vertical="center"/>
    </xf>
    <xf numFmtId="0" fontId="0" fillId="4" borderId="11" xfId="0" applyFont="1" applyFill="1" applyBorder="1" applyAlignment="1">
      <alignment vertical="center"/>
    </xf>
    <xf numFmtId="165" fontId="13" fillId="3" borderId="5" xfId="0" applyNumberFormat="1" applyFont="1" applyFill="1" applyBorder="1" applyAlignment="1">
      <alignment horizontal="center" vertical="center"/>
    </xf>
    <xf numFmtId="2" fontId="0" fillId="5" borderId="0" xfId="0" applyNumberFormat="1" applyFill="1"/>
    <xf numFmtId="4" fontId="0" fillId="5" borderId="0" xfId="0" applyNumberFormat="1" applyFill="1"/>
    <xf numFmtId="0" fontId="39" fillId="4" borderId="4" xfId="0" applyFont="1" applyFill="1" applyBorder="1" applyAlignment="1">
      <alignment horizontal="left" vertical="center"/>
    </xf>
    <xf numFmtId="0" fontId="39" fillId="4" borderId="7" xfId="0" applyFont="1" applyFill="1" applyBorder="1" applyAlignment="1">
      <alignment horizontal="center" vertical="center"/>
    </xf>
    <xf numFmtId="0" fontId="39" fillId="4" borderId="0" xfId="0" applyFont="1" applyFill="1" applyBorder="1" applyAlignment="1">
      <alignment horizontal="center" vertical="center"/>
    </xf>
    <xf numFmtId="3" fontId="13" fillId="3" borderId="6" xfId="0" applyNumberFormat="1" applyFont="1" applyFill="1" applyBorder="1" applyAlignment="1">
      <alignment vertical="center"/>
    </xf>
    <xf numFmtId="3" fontId="13" fillId="3" borderId="8" xfId="0" applyNumberFormat="1" applyFont="1" applyFill="1" applyBorder="1" applyAlignment="1">
      <alignment vertical="center"/>
    </xf>
    <xf numFmtId="0" fontId="16" fillId="0" borderId="0" xfId="0" applyFont="1" applyAlignment="1">
      <alignment horizontal="right"/>
    </xf>
    <xf numFmtId="0" fontId="16" fillId="0" borderId="0" xfId="0" applyFont="1" applyAlignment="1">
      <alignment horizontal="center"/>
    </xf>
    <xf numFmtId="0" fontId="4" fillId="0" borderId="0" xfId="0" applyFont="1" applyBorder="1" applyAlignment="1">
      <alignment horizontal="center" vertical="center"/>
    </xf>
    <xf numFmtId="0" fontId="6" fillId="2" borderId="29" xfId="0" applyFont="1" applyFill="1" applyBorder="1" applyAlignment="1">
      <alignment horizontal="center" vertical="center"/>
    </xf>
    <xf numFmtId="1" fontId="29" fillId="3" borderId="4" xfId="0" applyNumberFormat="1" applyFont="1" applyFill="1" applyBorder="1" applyAlignment="1">
      <alignment horizontal="left" vertical="center"/>
    </xf>
    <xf numFmtId="165" fontId="29" fillId="3" borderId="5" xfId="0" applyNumberFormat="1" applyFont="1" applyFill="1" applyBorder="1" applyAlignment="1">
      <alignment horizontal="center" vertical="center"/>
    </xf>
    <xf numFmtId="3" fontId="29" fillId="3" borderId="24" xfId="0" applyNumberFormat="1" applyFont="1" applyFill="1" applyBorder="1" applyAlignment="1">
      <alignment vertical="center"/>
    </xf>
    <xf numFmtId="2" fontId="29" fillId="3" borderId="7" xfId="0" applyNumberFormat="1" applyFont="1" applyFill="1" applyBorder="1" applyAlignment="1">
      <alignment horizontal="center" vertical="center"/>
    </xf>
    <xf numFmtId="0" fontId="26" fillId="3" borderId="0" xfId="0" applyFont="1" applyFill="1" applyBorder="1" applyAlignment="1">
      <alignment vertical="center"/>
    </xf>
    <xf numFmtId="3" fontId="29" fillId="3" borderId="13" xfId="0" applyNumberFormat="1" applyFont="1" applyFill="1" applyBorder="1" applyAlignment="1">
      <alignment vertical="center"/>
    </xf>
    <xf numFmtId="2" fontId="29" fillId="3" borderId="0" xfId="0" applyNumberFormat="1" applyFont="1" applyFill="1" applyBorder="1" applyAlignment="1">
      <alignment horizontal="center" vertical="center"/>
    </xf>
    <xf numFmtId="165" fontId="40" fillId="3" borderId="10" xfId="0" applyNumberFormat="1" applyFont="1" applyFill="1" applyBorder="1" applyAlignment="1">
      <alignment vertical="center"/>
    </xf>
    <xf numFmtId="0" fontId="26" fillId="3" borderId="26" xfId="0" applyFont="1" applyFill="1" applyBorder="1" applyAlignment="1">
      <alignment vertical="center"/>
    </xf>
    <xf numFmtId="0" fontId="29" fillId="3" borderId="23" xfId="0" applyFont="1" applyFill="1" applyBorder="1" applyAlignment="1">
      <alignment horizontal="left" vertical="center"/>
    </xf>
    <xf numFmtId="3" fontId="29" fillId="3" borderId="6" xfId="0" applyNumberFormat="1" applyFont="1" applyFill="1" applyBorder="1" applyAlignment="1">
      <alignment vertical="center"/>
    </xf>
    <xf numFmtId="0" fontId="29" fillId="3" borderId="12" xfId="0" applyFont="1" applyFill="1" applyBorder="1" applyAlignment="1">
      <alignment horizontal="center" vertical="center"/>
    </xf>
    <xf numFmtId="3" fontId="29" fillId="3" borderId="8" xfId="0" applyNumberFormat="1" applyFont="1" applyFill="1" applyBorder="1" applyAlignment="1">
      <alignment vertical="center"/>
    </xf>
    <xf numFmtId="3" fontId="29" fillId="3" borderId="11" xfId="0" applyNumberFormat="1" applyFont="1" applyFill="1" applyBorder="1" applyAlignment="1">
      <alignment vertical="center"/>
    </xf>
    <xf numFmtId="1" fontId="29" fillId="3" borderId="5" xfId="0" applyNumberFormat="1" applyFont="1" applyFill="1" applyBorder="1" applyAlignment="1">
      <alignment horizontal="left" vertical="center"/>
    </xf>
    <xf numFmtId="0" fontId="26" fillId="3" borderId="0" xfId="0" applyFont="1" applyFill="1" applyBorder="1" applyAlignment="1">
      <alignment horizontal="center" vertical="center"/>
    </xf>
    <xf numFmtId="0" fontId="29" fillId="3" borderId="0" xfId="0" applyFont="1" applyFill="1" applyBorder="1" applyAlignment="1">
      <alignment vertical="center"/>
    </xf>
    <xf numFmtId="1" fontId="13" fillId="4" borderId="5" xfId="0" applyNumberFormat="1" applyFont="1" applyFill="1" applyBorder="1" applyAlignment="1">
      <alignment horizontal="left" vertical="center"/>
    </xf>
    <xf numFmtId="0" fontId="5" fillId="4" borderId="0" xfId="0" applyFont="1" applyFill="1" applyBorder="1" applyAlignment="1">
      <alignment horizontal="center" vertical="center"/>
    </xf>
    <xf numFmtId="9" fontId="13" fillId="4" borderId="10" xfId="1" applyFont="1" applyFill="1" applyBorder="1" applyAlignment="1">
      <alignment horizontal="center" vertical="center"/>
    </xf>
    <xf numFmtId="2" fontId="39" fillId="5" borderId="4" xfId="0" applyNumberFormat="1" applyFont="1" applyFill="1" applyBorder="1" applyAlignment="1">
      <alignment horizontal="center" vertical="center"/>
    </xf>
    <xf numFmtId="2" fontId="39" fillId="5" borderId="9" xfId="0" applyNumberFormat="1" applyFont="1" applyFill="1" applyBorder="1" applyAlignment="1">
      <alignment horizontal="center" vertical="center"/>
    </xf>
    <xf numFmtId="3" fontId="39" fillId="5" borderId="11" xfId="0" applyNumberFormat="1" applyFont="1" applyFill="1" applyBorder="1" applyAlignment="1">
      <alignment vertical="center"/>
    </xf>
    <xf numFmtId="0" fontId="13" fillId="3" borderId="23" xfId="0" applyFont="1" applyFill="1" applyBorder="1" applyAlignment="1">
      <alignment horizontal="left" vertical="center"/>
    </xf>
    <xf numFmtId="0" fontId="13" fillId="3" borderId="12" xfId="0" applyFont="1" applyFill="1" applyBorder="1" applyAlignment="1">
      <alignment horizontal="center" vertical="center"/>
    </xf>
    <xf numFmtId="0" fontId="5" fillId="3" borderId="11" xfId="0" applyFont="1" applyFill="1" applyBorder="1" applyAlignment="1">
      <alignment vertical="center"/>
    </xf>
    <xf numFmtId="165" fontId="44" fillId="3" borderId="10" xfId="0" applyNumberFormat="1" applyFont="1" applyFill="1" applyBorder="1" applyAlignment="1">
      <alignment vertical="center"/>
    </xf>
    <xf numFmtId="9" fontId="44" fillId="4" borderId="10" xfId="1" applyFont="1" applyFill="1" applyBorder="1" applyAlignment="1">
      <alignment vertical="center"/>
    </xf>
    <xf numFmtId="0" fontId="16" fillId="0" borderId="0" xfId="0" applyFont="1" applyAlignment="1">
      <alignment horizontal="center"/>
    </xf>
    <xf numFmtId="0" fontId="23" fillId="4" borderId="0" xfId="0" applyFont="1" applyFill="1" applyAlignment="1">
      <alignment vertical="center"/>
    </xf>
    <xf numFmtId="0" fontId="11" fillId="0" borderId="0" xfId="0" applyFont="1" applyAlignment="1">
      <alignment horizontal="center" vertical="center"/>
    </xf>
    <xf numFmtId="3" fontId="5" fillId="3" borderId="0" xfId="0" applyNumberFormat="1" applyFont="1" applyFill="1" applyAlignment="1">
      <alignment vertical="center"/>
    </xf>
    <xf numFmtId="3" fontId="45" fillId="0" borderId="0" xfId="0" applyNumberFormat="1" applyFont="1" applyAlignment="1">
      <alignment horizontal="center" vertical="center"/>
    </xf>
    <xf numFmtId="9" fontId="5" fillId="4" borderId="26" xfId="0" applyNumberFormat="1" applyFont="1" applyFill="1" applyBorder="1" applyAlignment="1">
      <alignment vertical="center"/>
    </xf>
    <xf numFmtId="9" fontId="13" fillId="4" borderId="0" xfId="1" applyFont="1" applyFill="1" applyBorder="1" applyAlignment="1">
      <alignment vertical="center"/>
    </xf>
    <xf numFmtId="2" fontId="4" fillId="0" borderId="0" xfId="0" applyNumberFormat="1" applyFont="1" applyBorder="1" applyAlignment="1">
      <alignment horizontal="center" vertical="center"/>
    </xf>
    <xf numFmtId="2" fontId="11" fillId="0" borderId="0" xfId="0" applyNumberFormat="1" applyFont="1" applyAlignment="1">
      <alignment horizontal="center" vertical="center"/>
    </xf>
    <xf numFmtId="0" fontId="11" fillId="0" borderId="0" xfId="0" applyFont="1"/>
    <xf numFmtId="0" fontId="46" fillId="0" borderId="0" xfId="0" applyFont="1" applyAlignment="1">
      <alignment horizontal="center"/>
    </xf>
    <xf numFmtId="2" fontId="12" fillId="0" borderId="0" xfId="0" applyNumberFormat="1" applyFont="1" applyBorder="1" applyAlignment="1">
      <alignment horizontal="center" vertical="center"/>
    </xf>
    <xf numFmtId="2" fontId="6" fillId="5" borderId="0" xfId="0" applyNumberFormat="1" applyFont="1" applyFill="1" applyBorder="1" applyAlignment="1">
      <alignment vertical="center"/>
    </xf>
    <xf numFmtId="0" fontId="6" fillId="5" borderId="0" xfId="0" applyFont="1" applyFill="1" applyBorder="1" applyAlignment="1">
      <alignment vertical="center"/>
    </xf>
    <xf numFmtId="3" fontId="39" fillId="4" borderId="11" xfId="0" applyNumberFormat="1" applyFont="1" applyFill="1" applyBorder="1" applyAlignment="1">
      <alignment vertical="center"/>
    </xf>
    <xf numFmtId="2" fontId="39" fillId="4" borderId="7" xfId="0" applyNumberFormat="1" applyFont="1" applyFill="1" applyBorder="1" applyAlignment="1">
      <alignment horizontal="center" vertical="center"/>
    </xf>
    <xf numFmtId="2" fontId="39" fillId="4" borderId="12" xfId="0" applyNumberFormat="1" applyFont="1" applyFill="1" applyBorder="1" applyAlignment="1">
      <alignment horizontal="center" vertical="center"/>
    </xf>
    <xf numFmtId="3" fontId="39" fillId="5" borderId="0" xfId="0" applyNumberFormat="1" applyFont="1" applyFill="1" applyBorder="1" applyAlignment="1">
      <alignment vertical="center"/>
    </xf>
    <xf numFmtId="2" fontId="39" fillId="4" borderId="0" xfId="0" applyNumberFormat="1" applyFont="1" applyFill="1" applyBorder="1" applyAlignment="1">
      <alignment horizontal="center" vertical="center"/>
    </xf>
    <xf numFmtId="0" fontId="39" fillId="4" borderId="23" xfId="0" applyNumberFormat="1" applyFont="1" applyFill="1" applyBorder="1" applyAlignment="1">
      <alignment horizontal="left" vertical="center"/>
    </xf>
    <xf numFmtId="1" fontId="39" fillId="4" borderId="4" xfId="0" applyNumberFormat="1" applyFont="1" applyFill="1" applyBorder="1" applyAlignment="1">
      <alignment horizontal="left" vertical="center"/>
    </xf>
    <xf numFmtId="0" fontId="0" fillId="4" borderId="0" xfId="0" applyFont="1" applyFill="1" applyBorder="1" applyAlignment="1">
      <alignment vertical="center"/>
    </xf>
    <xf numFmtId="3" fontId="43" fillId="5" borderId="8" xfId="0" applyNumberFormat="1" applyFont="1" applyFill="1" applyBorder="1" applyAlignment="1">
      <alignment vertical="center"/>
    </xf>
    <xf numFmtId="165" fontId="42" fillId="5" borderId="10" xfId="0" applyNumberFormat="1" applyFont="1" applyFill="1" applyBorder="1" applyAlignment="1">
      <alignment vertical="center"/>
    </xf>
    <xf numFmtId="3" fontId="39" fillId="5" borderId="10" xfId="0" applyNumberFormat="1" applyFont="1" applyFill="1" applyBorder="1" applyAlignment="1">
      <alignment vertical="center"/>
    </xf>
    <xf numFmtId="3" fontId="39" fillId="5" borderId="5" xfId="0" applyNumberFormat="1" applyFont="1" applyFill="1" applyBorder="1" applyAlignment="1">
      <alignment vertical="center"/>
    </xf>
    <xf numFmtId="3" fontId="43" fillId="5" borderId="13" xfId="0" applyNumberFormat="1" applyFont="1" applyFill="1" applyBorder="1" applyAlignment="1">
      <alignment vertical="center"/>
    </xf>
    <xf numFmtId="9" fontId="39" fillId="5" borderId="10" xfId="1" applyFont="1" applyFill="1" applyBorder="1" applyAlignment="1">
      <alignment vertical="center"/>
    </xf>
    <xf numFmtId="2" fontId="39" fillId="5" borderId="5" xfId="0" applyNumberFormat="1" applyFont="1" applyFill="1" applyBorder="1" applyAlignment="1">
      <alignment horizontal="center" vertical="center"/>
    </xf>
    <xf numFmtId="2" fontId="29" fillId="5" borderId="4" xfId="0" applyNumberFormat="1" applyFont="1" applyFill="1" applyBorder="1" applyAlignment="1">
      <alignment horizontal="center" vertical="center"/>
    </xf>
    <xf numFmtId="9" fontId="29" fillId="5" borderId="10" xfId="1" applyFont="1" applyFill="1" applyBorder="1" applyAlignment="1">
      <alignment vertical="center"/>
    </xf>
    <xf numFmtId="2" fontId="29" fillId="5" borderId="9" xfId="0" applyNumberFormat="1" applyFont="1" applyFill="1" applyBorder="1" applyAlignment="1">
      <alignment horizontal="center" vertical="center"/>
    </xf>
    <xf numFmtId="165" fontId="44" fillId="5" borderId="10" xfId="0" applyNumberFormat="1" applyFont="1" applyFill="1" applyBorder="1" applyAlignment="1">
      <alignment horizontal="center" vertical="center"/>
    </xf>
    <xf numFmtId="0" fontId="13" fillId="5" borderId="25" xfId="0" applyFont="1" applyFill="1" applyBorder="1" applyAlignment="1">
      <alignment horizontal="center"/>
    </xf>
    <xf numFmtId="2" fontId="13" fillId="5" borderId="23" xfId="0" applyNumberFormat="1" applyFont="1" applyFill="1" applyBorder="1" applyAlignment="1">
      <alignment horizontal="center" vertical="center"/>
    </xf>
    <xf numFmtId="2" fontId="13" fillId="5" borderId="12" xfId="0" applyNumberFormat="1" applyFont="1" applyFill="1" applyBorder="1" applyAlignment="1">
      <alignment horizontal="center" vertical="center"/>
    </xf>
    <xf numFmtId="2" fontId="13" fillId="5" borderId="25" xfId="0" applyNumberFormat="1" applyFont="1" applyFill="1" applyBorder="1" applyAlignment="1">
      <alignment horizontal="center" vertical="center"/>
    </xf>
    <xf numFmtId="3" fontId="13" fillId="5" borderId="0" xfId="0" applyNumberFormat="1" applyFont="1" applyFill="1" applyBorder="1" applyAlignment="1">
      <alignment vertical="center"/>
    </xf>
    <xf numFmtId="2" fontId="13" fillId="2" borderId="9" xfId="0" applyNumberFormat="1" applyFont="1" applyFill="1" applyBorder="1" applyAlignment="1">
      <alignment horizontal="center" vertical="center"/>
    </xf>
    <xf numFmtId="9" fontId="13" fillId="2" borderId="10" xfId="1" applyFont="1" applyFill="1" applyBorder="1" applyAlignment="1">
      <alignment vertical="center"/>
    </xf>
    <xf numFmtId="3" fontId="13" fillId="2" borderId="11" xfId="0" applyNumberFormat="1" applyFont="1" applyFill="1" applyBorder="1" applyAlignment="1">
      <alignment vertical="center"/>
    </xf>
    <xf numFmtId="2" fontId="47" fillId="2" borderId="9" xfId="0" applyNumberFormat="1" applyFont="1" applyFill="1" applyBorder="1" applyAlignment="1">
      <alignment horizontal="center" vertical="center"/>
    </xf>
    <xf numFmtId="165" fontId="47" fillId="2" borderId="10" xfId="0" applyNumberFormat="1" applyFont="1" applyFill="1" applyBorder="1" applyAlignment="1">
      <alignment vertical="center"/>
    </xf>
    <xf numFmtId="3" fontId="47" fillId="2" borderId="26" xfId="0" applyNumberFormat="1" applyFont="1" applyFill="1" applyBorder="1" applyAlignment="1">
      <alignment vertical="center"/>
    </xf>
    <xf numFmtId="0" fontId="6" fillId="0" borderId="1" xfId="0" applyFont="1" applyBorder="1" applyAlignment="1">
      <alignment horizontal="center" vertic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6" fillId="0" borderId="0" xfId="0" applyFont="1" applyAlignment="1">
      <alignment horizontal="right"/>
    </xf>
    <xf numFmtId="0" fontId="16" fillId="0" borderId="0" xfId="0" applyFont="1" applyAlignment="1">
      <alignment horizontal="center"/>
    </xf>
    <xf numFmtId="0" fontId="6" fillId="0" borderId="3" xfId="0" applyFont="1" applyBorder="1" applyAlignment="1">
      <alignment horizontal="center" vertical="center"/>
    </xf>
    <xf numFmtId="0" fontId="0" fillId="2" borderId="31" xfId="0" applyFill="1" applyBorder="1" applyAlignment="1">
      <alignment vertical="center"/>
    </xf>
    <xf numFmtId="3" fontId="13" fillId="2" borderId="26" xfId="0" applyNumberFormat="1" applyFont="1" applyFill="1" applyBorder="1" applyAlignment="1">
      <alignment vertical="center"/>
    </xf>
    <xf numFmtId="0" fontId="12" fillId="2" borderId="21" xfId="0" applyFont="1" applyFill="1" applyBorder="1" applyAlignment="1">
      <alignment vertical="center"/>
    </xf>
    <xf numFmtId="0" fontId="12" fillId="2" borderId="2" xfId="0" applyFont="1" applyFill="1" applyBorder="1" applyAlignment="1">
      <alignment vertical="center"/>
    </xf>
    <xf numFmtId="0" fontId="12" fillId="2" borderId="3" xfId="0" applyFont="1" applyFill="1" applyBorder="1" applyAlignment="1">
      <alignment vertical="center"/>
    </xf>
    <xf numFmtId="0" fontId="12" fillId="2" borderId="1" xfId="0" applyFont="1" applyFill="1" applyBorder="1" applyAlignment="1">
      <alignment vertical="center"/>
    </xf>
    <xf numFmtId="0" fontId="12" fillId="2" borderId="5" xfId="0" applyFont="1" applyFill="1" applyBorder="1" applyAlignment="1">
      <alignment vertical="center"/>
    </xf>
    <xf numFmtId="0" fontId="12" fillId="2" borderId="6" xfId="0" applyFont="1" applyFill="1" applyBorder="1" applyAlignment="1">
      <alignment vertical="center"/>
    </xf>
    <xf numFmtId="0" fontId="12" fillId="2" borderId="4" xfId="0" applyFont="1" applyFill="1" applyBorder="1" applyAlignment="1">
      <alignment vertical="center"/>
    </xf>
    <xf numFmtId="0" fontId="12" fillId="2" borderId="24" xfId="0" applyFont="1" applyFill="1" applyBorder="1" applyAlignment="1">
      <alignment vertical="center"/>
    </xf>
    <xf numFmtId="2" fontId="39" fillId="2" borderId="7" xfId="0" applyNumberFormat="1" applyFont="1" applyFill="1" applyBorder="1" applyAlignment="1">
      <alignment horizontal="center" vertical="center"/>
    </xf>
    <xf numFmtId="3" fontId="39" fillId="2" borderId="11" xfId="0" applyNumberFormat="1" applyFont="1" applyFill="1" applyBorder="1" applyAlignment="1">
      <alignment vertical="center"/>
    </xf>
    <xf numFmtId="2" fontId="39" fillId="2" borderId="9" xfId="0" applyNumberFormat="1" applyFont="1" applyFill="1" applyBorder="1" applyAlignment="1">
      <alignment horizontal="center" vertical="center"/>
    </xf>
    <xf numFmtId="165" fontId="39" fillId="2" borderId="10" xfId="0" applyNumberFormat="1" applyFont="1" applyFill="1" applyBorder="1" applyAlignment="1">
      <alignment vertical="center"/>
    </xf>
    <xf numFmtId="3" fontId="39" fillId="2" borderId="10" xfId="0" applyNumberFormat="1" applyFont="1" applyFill="1" applyBorder="1" applyAlignment="1">
      <alignment vertical="center"/>
    </xf>
    <xf numFmtId="2" fontId="39" fillId="2" borderId="10" xfId="0" applyNumberFormat="1" applyFont="1" applyFill="1" applyBorder="1" applyAlignment="1">
      <alignment horizontal="center" vertical="center"/>
    </xf>
    <xf numFmtId="2" fontId="13" fillId="3" borderId="23" xfId="0" applyNumberFormat="1" applyFont="1" applyFill="1" applyBorder="1" applyAlignment="1">
      <alignment horizontal="center" vertical="center"/>
    </xf>
    <xf numFmtId="2" fontId="13" fillId="3" borderId="12" xfId="0" applyNumberFormat="1" applyFont="1" applyFill="1" applyBorder="1" applyAlignment="1">
      <alignment horizontal="center" vertical="center"/>
    </xf>
    <xf numFmtId="0" fontId="13" fillId="3" borderId="0" xfId="0" applyFont="1" applyFill="1" applyBorder="1" applyAlignment="1">
      <alignment vertical="center"/>
    </xf>
    <xf numFmtId="2" fontId="13" fillId="3" borderId="25" xfId="0" applyNumberFormat="1" applyFont="1" applyFill="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39" fillId="2" borderId="14" xfId="0" applyFont="1" applyFill="1" applyBorder="1" applyAlignment="1">
      <alignment vertical="center"/>
    </xf>
    <xf numFmtId="0" fontId="39" fillId="2" borderId="15" xfId="0" applyFont="1" applyFill="1" applyBorder="1" applyAlignment="1">
      <alignment vertical="center"/>
    </xf>
    <xf numFmtId="0" fontId="39" fillId="2" borderId="37" xfId="0" applyFont="1" applyFill="1" applyBorder="1" applyAlignment="1">
      <alignment vertical="center"/>
    </xf>
    <xf numFmtId="9" fontId="13" fillId="5" borderId="0" xfId="1" applyFont="1" applyFill="1" applyBorder="1" applyAlignment="1">
      <alignment vertical="center"/>
    </xf>
    <xf numFmtId="165" fontId="39" fillId="5" borderId="0" xfId="0" applyNumberFormat="1" applyFont="1" applyFill="1" applyBorder="1" applyAlignment="1">
      <alignment vertical="center"/>
    </xf>
    <xf numFmtId="9" fontId="39" fillId="5" borderId="0" xfId="1" applyFont="1" applyFill="1" applyBorder="1" applyAlignment="1">
      <alignment vertical="center"/>
    </xf>
    <xf numFmtId="0" fontId="0" fillId="2" borderId="37" xfId="0" applyFill="1" applyBorder="1" applyAlignment="1">
      <alignment vertical="center"/>
    </xf>
    <xf numFmtId="2" fontId="13" fillId="2" borderId="21" xfId="0" applyNumberFormat="1" applyFont="1" applyFill="1" applyBorder="1" applyAlignment="1">
      <alignment horizontal="center" vertical="center"/>
    </xf>
    <xf numFmtId="165" fontId="13" fillId="2" borderId="2" xfId="0" applyNumberFormat="1" applyFont="1" applyFill="1" applyBorder="1" applyAlignment="1">
      <alignment horizontal="center" vertical="center"/>
    </xf>
    <xf numFmtId="3" fontId="13" fillId="2" borderId="2" xfId="0" applyNumberFormat="1" applyFont="1" applyFill="1" applyBorder="1" applyAlignment="1">
      <alignment vertical="center"/>
    </xf>
    <xf numFmtId="2" fontId="13" fillId="2" borderId="2" xfId="0" applyNumberFormat="1" applyFont="1" applyFill="1" applyBorder="1" applyAlignment="1">
      <alignment horizontal="center" vertical="center"/>
    </xf>
    <xf numFmtId="3" fontId="13" fillId="2" borderId="22" xfId="0" applyNumberFormat="1" applyFont="1" applyFill="1" applyBorder="1" applyAlignment="1">
      <alignment vertical="center"/>
    </xf>
    <xf numFmtId="2" fontId="39" fillId="2" borderId="1" xfId="0" applyNumberFormat="1" applyFont="1" applyFill="1" applyBorder="1" applyAlignment="1">
      <alignment horizontal="center" vertical="center"/>
    </xf>
    <xf numFmtId="9" fontId="39" fillId="2" borderId="2" xfId="1" applyFont="1" applyFill="1" applyBorder="1" applyAlignment="1">
      <alignment vertical="center"/>
    </xf>
    <xf numFmtId="3" fontId="13" fillId="2" borderId="3" xfId="0" applyNumberFormat="1" applyFont="1" applyFill="1" applyBorder="1" applyAlignment="1">
      <alignment vertical="center"/>
    </xf>
    <xf numFmtId="9" fontId="13" fillId="2" borderId="2" xfId="1" applyFont="1" applyFill="1" applyBorder="1" applyAlignment="1">
      <alignment vertical="center"/>
    </xf>
    <xf numFmtId="2" fontId="13" fillId="2" borderId="1" xfId="0" applyNumberFormat="1" applyFont="1" applyFill="1" applyBorder="1" applyAlignment="1">
      <alignment horizontal="center" vertical="center"/>
    </xf>
    <xf numFmtId="0" fontId="39" fillId="2" borderId="38" xfId="0" applyFont="1" applyFill="1" applyBorder="1" applyAlignment="1">
      <alignment vertical="center"/>
    </xf>
    <xf numFmtId="0" fontId="39" fillId="2" borderId="21" xfId="0" applyFont="1" applyFill="1" applyBorder="1" applyAlignment="1">
      <alignment vertical="center"/>
    </xf>
    <xf numFmtId="0" fontId="39" fillId="2" borderId="2" xfId="0" applyFont="1" applyFill="1" applyBorder="1" applyAlignment="1">
      <alignment vertical="center"/>
    </xf>
    <xf numFmtId="0" fontId="39" fillId="2" borderId="1" xfId="0" applyFont="1" applyFill="1" applyBorder="1" applyAlignment="1">
      <alignment vertical="center"/>
    </xf>
    <xf numFmtId="2" fontId="39" fillId="2" borderId="1" xfId="0" applyNumberFormat="1" applyFont="1" applyFill="1" applyBorder="1" applyAlignment="1">
      <alignment vertical="center"/>
    </xf>
    <xf numFmtId="9" fontId="44" fillId="3" borderId="10" xfId="1" applyFont="1" applyFill="1" applyBorder="1" applyAlignment="1">
      <alignment vertical="center"/>
    </xf>
    <xf numFmtId="2" fontId="29" fillId="5" borderId="23" xfId="0" applyNumberFormat="1" applyFont="1" applyFill="1" applyBorder="1" applyAlignment="1">
      <alignment horizontal="center" vertical="center"/>
    </xf>
    <xf numFmtId="2" fontId="29" fillId="5" borderId="25" xfId="0" applyNumberFormat="1" applyFont="1" applyFill="1" applyBorder="1" applyAlignment="1">
      <alignment horizontal="center" vertical="center"/>
    </xf>
    <xf numFmtId="3" fontId="29" fillId="5" borderId="26" xfId="0" applyNumberFormat="1" applyFont="1" applyFill="1" applyBorder="1" applyAlignment="1">
      <alignment vertical="center"/>
    </xf>
    <xf numFmtId="2" fontId="29" fillId="3" borderId="5" xfId="0" applyNumberFormat="1" applyFont="1" applyFill="1" applyBorder="1" applyAlignment="1">
      <alignment horizontal="center" vertical="center"/>
    </xf>
    <xf numFmtId="3" fontId="29" fillId="3" borderId="5" xfId="0" applyNumberFormat="1" applyFont="1" applyFill="1" applyBorder="1" applyAlignment="1">
      <alignment vertical="center"/>
    </xf>
    <xf numFmtId="3" fontId="29" fillId="3" borderId="0" xfId="0" applyNumberFormat="1" applyFont="1" applyFill="1" applyBorder="1" applyAlignment="1">
      <alignment vertical="center"/>
    </xf>
    <xf numFmtId="3" fontId="29" fillId="3" borderId="10" xfId="0" applyNumberFormat="1" applyFont="1" applyFill="1" applyBorder="1" applyAlignment="1">
      <alignment vertical="center"/>
    </xf>
    <xf numFmtId="165" fontId="29" fillId="3" borderId="10" xfId="0" applyNumberFormat="1" applyFont="1" applyFill="1" applyBorder="1" applyAlignment="1">
      <alignment horizontal="center" vertical="center"/>
    </xf>
    <xf numFmtId="165" fontId="29" fillId="3" borderId="10" xfId="0" applyNumberFormat="1" applyFont="1" applyFill="1" applyBorder="1" applyAlignment="1">
      <alignment vertical="center"/>
    </xf>
    <xf numFmtId="0" fontId="26" fillId="3" borderId="11" xfId="0" applyFont="1" applyFill="1" applyBorder="1" applyAlignment="1">
      <alignment vertical="center"/>
    </xf>
    <xf numFmtId="0" fontId="6" fillId="0" borderId="1" xfId="0" applyFont="1" applyBorder="1" applyAlignment="1">
      <alignment horizontal="center" vertical="center"/>
    </xf>
    <xf numFmtId="0" fontId="1" fillId="2" borderId="19" xfId="0" applyFont="1" applyFill="1" applyBorder="1" applyAlignment="1">
      <alignment horizontal="center" vertical="center"/>
    </xf>
    <xf numFmtId="0" fontId="6" fillId="0" borderId="3" xfId="0" applyFont="1" applyBorder="1" applyAlignment="1">
      <alignment horizontal="center" vertical="center"/>
    </xf>
    <xf numFmtId="0" fontId="16" fillId="0" borderId="0" xfId="0" applyFont="1" applyAlignment="1">
      <alignment horizontal="right"/>
    </xf>
    <xf numFmtId="0" fontId="16" fillId="0" borderId="0" xfId="0" applyFont="1" applyAlignment="1">
      <alignment horizontal="center"/>
    </xf>
    <xf numFmtId="0" fontId="1" fillId="2" borderId="20" xfId="0" applyFont="1" applyFill="1" applyBorder="1" applyAlignment="1">
      <alignment horizontal="center" vertical="center"/>
    </xf>
    <xf numFmtId="165" fontId="13" fillId="5" borderId="0" xfId="0" applyNumberFormat="1" applyFont="1" applyFill="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16" fillId="0" borderId="0" xfId="0" applyFont="1" applyAlignment="1">
      <alignment horizontal="right"/>
    </xf>
    <xf numFmtId="0" fontId="16" fillId="0" borderId="0" xfId="0" applyFont="1" applyAlignment="1">
      <alignment horizont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39" fillId="2" borderId="30" xfId="0" applyFont="1" applyFill="1" applyBorder="1" applyAlignment="1">
      <alignment vertical="center"/>
    </xf>
    <xf numFmtId="0" fontId="39" fillId="2" borderId="31" xfId="0" applyFont="1" applyFill="1" applyBorder="1" applyAlignment="1">
      <alignment vertical="center"/>
    </xf>
    <xf numFmtId="0" fontId="0" fillId="2" borderId="33" xfId="0" applyFill="1" applyBorder="1" applyAlignment="1">
      <alignment vertical="center"/>
    </xf>
    <xf numFmtId="165" fontId="50" fillId="5" borderId="5" xfId="0" applyNumberFormat="1" applyFont="1" applyFill="1" applyBorder="1" applyAlignment="1">
      <alignment horizontal="center" vertical="center"/>
    </xf>
    <xf numFmtId="3" fontId="49" fillId="5" borderId="6" xfId="0" applyNumberFormat="1" applyFont="1" applyFill="1" applyBorder="1" applyAlignment="1">
      <alignment vertical="center"/>
    </xf>
    <xf numFmtId="2" fontId="49" fillId="5" borderId="7" xfId="0" applyNumberFormat="1" applyFont="1" applyFill="1" applyBorder="1" applyAlignment="1">
      <alignment horizontal="center" vertical="center"/>
    </xf>
    <xf numFmtId="0" fontId="49" fillId="5" borderId="0" xfId="0" applyFont="1" applyFill="1" applyBorder="1" applyAlignment="1">
      <alignment vertical="center"/>
    </xf>
    <xf numFmtId="3" fontId="49" fillId="5" borderId="8" xfId="0" applyNumberFormat="1" applyFont="1" applyFill="1" applyBorder="1" applyAlignment="1">
      <alignment vertical="center"/>
    </xf>
    <xf numFmtId="2" fontId="49" fillId="5" borderId="9" xfId="0" applyNumberFormat="1" applyFont="1" applyFill="1" applyBorder="1" applyAlignment="1">
      <alignment horizontal="center" vertical="center"/>
    </xf>
    <xf numFmtId="9" fontId="50" fillId="5" borderId="10" xfId="1" applyFont="1" applyFill="1" applyBorder="1" applyAlignment="1">
      <alignment vertical="center"/>
    </xf>
    <xf numFmtId="3" fontId="49" fillId="5" borderId="11" xfId="0" applyNumberFormat="1" applyFont="1" applyFill="1" applyBorder="1" applyAlignment="1">
      <alignment vertical="center"/>
    </xf>
    <xf numFmtId="49" fontId="49" fillId="5" borderId="4" xfId="0" applyNumberFormat="1" applyFont="1" applyFill="1" applyBorder="1" applyAlignment="1">
      <alignment horizontal="center" vertical="center"/>
    </xf>
    <xf numFmtId="9" fontId="44" fillId="3" borderId="0" xfId="1" applyFont="1" applyFill="1" applyBorder="1" applyAlignment="1">
      <alignment vertical="center"/>
    </xf>
    <xf numFmtId="9" fontId="29" fillId="3" borderId="10" xfId="1" applyFont="1" applyFill="1" applyBorder="1" applyAlignment="1">
      <alignment vertical="center"/>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3"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6" fillId="0" borderId="1" xfId="0" applyFont="1" applyBorder="1" applyAlignment="1">
      <alignment horizontal="center" vertical="center"/>
    </xf>
    <xf numFmtId="2" fontId="48" fillId="2" borderId="2" xfId="0" applyNumberFormat="1" applyFont="1" applyFill="1" applyBorder="1" applyAlignment="1">
      <alignment horizontal="center" vertical="center"/>
    </xf>
    <xf numFmtId="4" fontId="36" fillId="5" borderId="1" xfId="0" applyNumberFormat="1" applyFont="1" applyFill="1" applyBorder="1" applyAlignment="1">
      <alignment horizontal="center"/>
    </xf>
    <xf numFmtId="4" fontId="36" fillId="5" borderId="3" xfId="0" applyNumberFormat="1" applyFont="1" applyFill="1" applyBorder="1" applyAlignment="1">
      <alignment horizontal="center"/>
    </xf>
    <xf numFmtId="0" fontId="0" fillId="0" borderId="0" xfId="0" applyAlignment="1">
      <alignment horizontal="left" vertical="center" wrapText="1"/>
    </xf>
    <xf numFmtId="0" fontId="16" fillId="0" borderId="0" xfId="0" applyFont="1" applyAlignment="1">
      <alignment horizontal="right"/>
    </xf>
    <xf numFmtId="0" fontId="16" fillId="0" borderId="0" xfId="0" applyFont="1" applyAlignment="1">
      <alignment horizont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xf>
    <xf numFmtId="0" fontId="7" fillId="2" borderId="21" xfId="0" applyFont="1" applyFill="1" applyBorder="1" applyAlignment="1">
      <alignment horizontal="center" vertical="center"/>
    </xf>
    <xf numFmtId="0" fontId="6" fillId="2" borderId="21" xfId="0" applyFont="1" applyFill="1" applyBorder="1" applyAlignment="1">
      <alignment horizontal="center" vertical="center"/>
    </xf>
    <xf numFmtId="0" fontId="4" fillId="0" borderId="18" xfId="0" applyFont="1" applyBorder="1" applyAlignment="1">
      <alignment horizontal="center" vertical="center"/>
    </xf>
    <xf numFmtId="0" fontId="4" fillId="0" borderId="21" xfId="0" applyFont="1" applyBorder="1" applyAlignment="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20"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25" xfId="0" applyFont="1" applyFill="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7" fillId="2" borderId="34"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36" xfId="0" applyFont="1" applyFill="1" applyBorder="1" applyAlignment="1">
      <alignment horizontal="center" vertical="center"/>
    </xf>
    <xf numFmtId="0" fontId="7" fillId="2" borderId="28" xfId="0" applyFont="1" applyFill="1" applyBorder="1" applyAlignment="1">
      <alignment horizontal="center" vertical="center"/>
    </xf>
    <xf numFmtId="0" fontId="6" fillId="2" borderId="28" xfId="0" applyFont="1" applyFill="1" applyBorder="1" applyAlignment="1">
      <alignment horizontal="center" vertical="center"/>
    </xf>
  </cellXfs>
  <cellStyles count="2">
    <cellStyle name="Обычный" xfId="0" builtinId="0"/>
    <cellStyle name="Процентный" xfId="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585858"/>
      </a:dk1>
      <a:lt1>
        <a:sysClr val="window" lastClr="FCFCF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9"/>
  <sheetViews>
    <sheetView view="pageBreakPreview" topLeftCell="B52" zoomScale="60" zoomScaleNormal="80" workbookViewId="0">
      <selection activeCell="AN12" sqref="AN12"/>
    </sheetView>
  </sheetViews>
  <sheetFormatPr defaultRowHeight="15.75" x14ac:dyDescent="0.25"/>
  <cols>
    <col min="1" max="1" width="14.28515625" style="1" customWidth="1"/>
    <col min="2" max="2" width="7.140625" style="5" customWidth="1"/>
    <col min="3" max="3" width="9.85546875" style="1" customWidth="1"/>
    <col min="4" max="4" width="8.42578125" style="1" customWidth="1"/>
    <col min="5" max="5" width="14.5703125" style="1" customWidth="1"/>
    <col min="6" max="6" width="9.7109375" style="1" bestFit="1" customWidth="1"/>
    <col min="7" max="7" width="6.5703125" style="1" customWidth="1"/>
    <col min="8" max="8" width="15.85546875" style="1" customWidth="1"/>
    <col min="9" max="9" width="12.42578125" style="1" customWidth="1"/>
    <col min="10" max="10" width="7.85546875" style="1" customWidth="1"/>
    <col min="11" max="11" width="13" style="1" bestFit="1" customWidth="1"/>
    <col min="12" max="12" width="12" style="1" customWidth="1"/>
    <col min="13" max="13" width="8.28515625" style="1" customWidth="1"/>
    <col min="14" max="14" width="15.28515625" style="1" customWidth="1"/>
    <col min="15" max="15" width="9.7109375" style="1" bestFit="1" customWidth="1"/>
    <col min="16" max="16" width="8.5703125" style="1" customWidth="1"/>
    <col min="17" max="17" width="17.85546875" style="1" customWidth="1"/>
    <col min="18" max="18" width="11.28515625" style="1" customWidth="1"/>
    <col min="19" max="19" width="6.7109375" style="1" customWidth="1"/>
    <col min="20" max="20" width="15.140625" style="1" customWidth="1"/>
    <col min="21" max="21" width="11.28515625" style="1" customWidth="1"/>
    <col min="22" max="22" width="6.7109375" style="1" customWidth="1"/>
    <col min="23" max="23" width="15.140625" style="1" customWidth="1"/>
    <col min="24" max="24" width="9.85546875" style="1" customWidth="1"/>
    <col min="25" max="25" width="8.28515625" style="1" customWidth="1"/>
    <col min="26" max="26" width="16.140625" style="1" customWidth="1"/>
    <col min="27" max="27" width="11.28515625" style="1" customWidth="1"/>
    <col min="28" max="28" width="8.140625" style="1" customWidth="1"/>
    <col min="29" max="29" width="13.7109375" style="1" customWidth="1"/>
    <col min="30" max="30" width="10.7109375" style="1" customWidth="1"/>
    <col min="31" max="31" width="6.42578125" style="1" customWidth="1"/>
    <col min="32" max="32" width="15.140625" style="1" customWidth="1"/>
    <col min="33" max="33" width="9.7109375" style="1" bestFit="1" customWidth="1"/>
    <col min="34" max="34" width="6.42578125" style="1" customWidth="1"/>
    <col min="35" max="35" width="15.28515625" style="1" customWidth="1"/>
    <col min="36" max="36" width="9.7109375" style="1" bestFit="1" customWidth="1"/>
    <col min="37" max="37" width="6.42578125" style="1" customWidth="1"/>
    <col min="38" max="38" width="17.140625" style="1" customWidth="1"/>
    <col min="39" max="39" width="9.7109375" style="1" bestFit="1" customWidth="1"/>
    <col min="40" max="40" width="6.42578125" style="1" customWidth="1"/>
    <col min="41" max="41" width="15.140625" style="1" customWidth="1"/>
    <col min="42" max="42" width="9.140625" style="1"/>
    <col min="43" max="43" width="14.5703125" style="1" customWidth="1"/>
    <col min="44" max="44" width="9.140625" style="98"/>
    <col min="45" max="16384" width="9.140625" style="1"/>
  </cols>
  <sheetData>
    <row r="1" spans="2:44" x14ac:dyDescent="0.25">
      <c r="AR1" s="1"/>
    </row>
    <row r="2" spans="2:44" ht="20.25" x14ac:dyDescent="0.3">
      <c r="AG2" s="30"/>
      <c r="AH2" s="30"/>
      <c r="AI2" s="388" t="s">
        <v>25</v>
      </c>
      <c r="AJ2" s="388"/>
      <c r="AK2" s="388"/>
      <c r="AL2" s="388"/>
      <c r="AM2" s="352"/>
      <c r="AN2" s="352"/>
      <c r="AO2" s="352"/>
      <c r="AR2" s="1"/>
    </row>
    <row r="3" spans="2:44" ht="23.25" x14ac:dyDescent="0.3">
      <c r="B3" s="29" t="s">
        <v>39</v>
      </c>
      <c r="AG3" s="389" t="s">
        <v>26</v>
      </c>
      <c r="AH3" s="389"/>
      <c r="AI3" s="389"/>
      <c r="AJ3" s="389"/>
      <c r="AK3" s="389"/>
      <c r="AL3" s="389"/>
      <c r="AM3" s="353"/>
      <c r="AN3" s="353"/>
      <c r="AO3" s="353"/>
      <c r="AR3" s="1"/>
    </row>
    <row r="4" spans="2:44" ht="23.25" x14ac:dyDescent="0.3">
      <c r="B4" s="52" t="s">
        <v>63</v>
      </c>
      <c r="AG4" s="31"/>
      <c r="AH4" s="31"/>
      <c r="AI4" s="32"/>
      <c r="AJ4" s="32"/>
      <c r="AK4" s="32"/>
      <c r="AL4" s="32"/>
      <c r="AM4" s="32"/>
      <c r="AN4" s="32"/>
      <c r="AO4" s="32"/>
      <c r="AR4" s="1"/>
    </row>
    <row r="5" spans="2:44" x14ac:dyDescent="0.2">
      <c r="AG5" s="33"/>
      <c r="AH5" s="33"/>
      <c r="AI5" s="33"/>
      <c r="AJ5" s="33"/>
      <c r="AK5" s="33"/>
      <c r="AL5" s="33"/>
      <c r="AM5" s="33"/>
      <c r="AN5" s="33"/>
      <c r="AO5" s="33"/>
      <c r="AR5" s="1"/>
    </row>
    <row r="6" spans="2:44" ht="20.25" x14ac:dyDescent="0.3">
      <c r="AG6" s="389" t="s">
        <v>56</v>
      </c>
      <c r="AH6" s="389"/>
      <c r="AI6" s="389"/>
      <c r="AJ6" s="389"/>
      <c r="AK6" s="389"/>
      <c r="AL6" s="389"/>
      <c r="AM6" s="353"/>
      <c r="AN6" s="353"/>
      <c r="AO6" s="353"/>
      <c r="AR6" s="1"/>
    </row>
    <row r="7" spans="2:44" x14ac:dyDescent="0.25">
      <c r="AR7" s="1"/>
    </row>
    <row r="8" spans="2:44" ht="16.5" thickBot="1" x14ac:dyDescent="0.3">
      <c r="AR8" s="1"/>
    </row>
    <row r="9" spans="2:44" x14ac:dyDescent="0.25">
      <c r="B9" s="383" t="s">
        <v>15</v>
      </c>
      <c r="C9" s="390" t="s">
        <v>44</v>
      </c>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91"/>
      <c r="AH9" s="391"/>
      <c r="AI9" s="391"/>
      <c r="AJ9" s="391"/>
      <c r="AK9" s="391"/>
      <c r="AL9" s="391"/>
      <c r="AM9" s="350"/>
      <c r="AN9" s="350"/>
      <c r="AO9" s="354"/>
      <c r="AP9" s="379" t="s">
        <v>15</v>
      </c>
      <c r="AQ9" s="107"/>
      <c r="AR9" s="1"/>
    </row>
    <row r="10" spans="2:44" ht="18.75" x14ac:dyDescent="0.25">
      <c r="B10" s="383"/>
      <c r="C10" s="296" t="s">
        <v>0</v>
      </c>
      <c r="D10" s="297"/>
      <c r="E10" s="298">
        <v>1</v>
      </c>
      <c r="F10" s="299" t="s">
        <v>0</v>
      </c>
      <c r="G10" s="297"/>
      <c r="H10" s="298">
        <v>2</v>
      </c>
      <c r="I10" s="299" t="s">
        <v>0</v>
      </c>
      <c r="J10" s="297"/>
      <c r="K10" s="298">
        <v>3</v>
      </c>
      <c r="L10" s="299" t="s">
        <v>0</v>
      </c>
      <c r="M10" s="297"/>
      <c r="N10" s="298">
        <v>4</v>
      </c>
      <c r="O10" s="299" t="s">
        <v>0</v>
      </c>
      <c r="P10" s="297"/>
      <c r="Q10" s="297">
        <v>5</v>
      </c>
      <c r="R10" s="302" t="s">
        <v>0</v>
      </c>
      <c r="S10" s="300"/>
      <c r="T10" s="301">
        <v>6</v>
      </c>
      <c r="U10" s="302" t="s">
        <v>0</v>
      </c>
      <c r="V10" s="300"/>
      <c r="W10" s="301">
        <v>7</v>
      </c>
      <c r="X10" s="302" t="s">
        <v>0</v>
      </c>
      <c r="Y10" s="300"/>
      <c r="Z10" s="301">
        <v>8</v>
      </c>
      <c r="AA10" s="302" t="s">
        <v>0</v>
      </c>
      <c r="AB10" s="300"/>
      <c r="AC10" s="301">
        <v>9</v>
      </c>
      <c r="AD10" s="302" t="s">
        <v>0</v>
      </c>
      <c r="AE10" s="300"/>
      <c r="AF10" s="301">
        <v>10</v>
      </c>
      <c r="AG10" s="302" t="s">
        <v>0</v>
      </c>
      <c r="AH10" s="300"/>
      <c r="AI10" s="301">
        <v>11</v>
      </c>
      <c r="AJ10" s="302" t="s">
        <v>0</v>
      </c>
      <c r="AK10" s="300"/>
      <c r="AL10" s="300">
        <v>12</v>
      </c>
      <c r="AM10" s="302" t="s">
        <v>0</v>
      </c>
      <c r="AN10" s="300"/>
      <c r="AO10" s="303">
        <v>13</v>
      </c>
      <c r="AP10" s="379"/>
      <c r="AQ10" s="107"/>
      <c r="AR10" s="1"/>
    </row>
    <row r="11" spans="2:44" ht="18" customHeight="1" x14ac:dyDescent="0.25">
      <c r="B11" s="380">
        <v>28</v>
      </c>
      <c r="C11" s="278"/>
      <c r="D11" s="21" t="s">
        <v>20</v>
      </c>
      <c r="E11" s="26">
        <f t="shared" ref="E11" si="0">E12*C13</f>
        <v>0</v>
      </c>
      <c r="F11" s="90"/>
      <c r="G11" s="21" t="s">
        <v>18</v>
      </c>
      <c r="H11" s="120">
        <f t="shared" ref="H11" si="1">H12*F13</f>
        <v>0</v>
      </c>
      <c r="I11" s="236"/>
      <c r="J11" s="21" t="s">
        <v>18</v>
      </c>
      <c r="K11" s="120">
        <f t="shared" ref="K11" si="2">K12*I13</f>
        <v>0</v>
      </c>
      <c r="L11" s="236"/>
      <c r="M11" s="21" t="s">
        <v>19</v>
      </c>
      <c r="N11" s="120">
        <f t="shared" ref="N11" si="3">N12*L13</f>
        <v>0</v>
      </c>
      <c r="O11" s="236"/>
      <c r="P11" s="21" t="s">
        <v>18</v>
      </c>
      <c r="Q11" s="269">
        <f t="shared" ref="Q11" si="4">Q12*O13</f>
        <v>0</v>
      </c>
      <c r="R11" s="90"/>
      <c r="S11" s="21" t="s">
        <v>18</v>
      </c>
      <c r="T11" s="120">
        <f t="shared" ref="T11" si="5">T12*R13</f>
        <v>0</v>
      </c>
      <c r="U11" s="90"/>
      <c r="V11" s="21" t="s">
        <v>18</v>
      </c>
      <c r="W11" s="120">
        <f t="shared" ref="W11" si="6">W12*U13</f>
        <v>0</v>
      </c>
      <c r="X11" s="236"/>
      <c r="Y11" s="21" t="s">
        <v>18</v>
      </c>
      <c r="Z11" s="120">
        <f t="shared" ref="Z11" si="7">Z12*X13</f>
        <v>0</v>
      </c>
      <c r="AA11" s="272"/>
      <c r="AB11" s="21" t="s">
        <v>19</v>
      </c>
      <c r="AC11" s="26">
        <f>AC12*AA13</f>
        <v>0</v>
      </c>
      <c r="AD11" s="93"/>
      <c r="AE11" s="21" t="s">
        <v>18</v>
      </c>
      <c r="AF11" s="26">
        <f>AF12*AD13</f>
        <v>0</v>
      </c>
      <c r="AG11" s="93"/>
      <c r="AH11" s="21" t="s">
        <v>18</v>
      </c>
      <c r="AI11" s="26">
        <f>AI12*AG13</f>
        <v>0</v>
      </c>
      <c r="AJ11" s="93"/>
      <c r="AK11" s="21" t="s">
        <v>18</v>
      </c>
      <c r="AL11" s="40">
        <f>AL12*AJ13</f>
        <v>0</v>
      </c>
      <c r="AM11" s="90"/>
      <c r="AN11" s="21" t="s">
        <v>19</v>
      </c>
      <c r="AO11" s="28">
        <f>AO12*AM13</f>
        <v>0</v>
      </c>
      <c r="AP11" s="376">
        <v>28</v>
      </c>
      <c r="AQ11" s="107"/>
      <c r="AR11" s="1"/>
    </row>
    <row r="12" spans="2:44" ht="18" customHeight="1" x14ac:dyDescent="0.25">
      <c r="B12" s="381" t="s">
        <v>15</v>
      </c>
      <c r="C12" s="279"/>
      <c r="D12" s="27"/>
      <c r="E12" s="24"/>
      <c r="F12" s="89"/>
      <c r="G12" s="27"/>
      <c r="H12" s="124"/>
      <c r="I12" s="129"/>
      <c r="J12" s="123"/>
      <c r="K12" s="124"/>
      <c r="L12" s="129"/>
      <c r="M12" s="123"/>
      <c r="N12" s="124"/>
      <c r="O12" s="129"/>
      <c r="P12" s="123"/>
      <c r="Q12" s="261"/>
      <c r="R12" s="89"/>
      <c r="S12" s="27"/>
      <c r="T12" s="124"/>
      <c r="U12" s="89"/>
      <c r="V12" s="27"/>
      <c r="W12" s="124"/>
      <c r="X12" s="129"/>
      <c r="Y12" s="123"/>
      <c r="Z12" s="124"/>
      <c r="AA12" s="135"/>
      <c r="AB12" s="123"/>
      <c r="AC12" s="24"/>
      <c r="AD12" s="92"/>
      <c r="AE12" s="27"/>
      <c r="AF12" s="24"/>
      <c r="AG12" s="92"/>
      <c r="AH12" s="27"/>
      <c r="AI12" s="24"/>
      <c r="AJ12" s="92"/>
      <c r="AK12" s="27"/>
      <c r="AL12" s="281"/>
      <c r="AM12" s="89"/>
      <c r="AN12" s="27"/>
      <c r="AO12" s="22"/>
      <c r="AP12" s="377" t="s">
        <v>1</v>
      </c>
      <c r="AQ12" s="107"/>
      <c r="AR12" s="1"/>
    </row>
    <row r="13" spans="2:44" ht="18" customHeight="1" x14ac:dyDescent="0.25">
      <c r="B13" s="382"/>
      <c r="C13" s="280">
        <v>121.63</v>
      </c>
      <c r="D13" s="180"/>
      <c r="E13" s="25"/>
      <c r="F13" s="89">
        <v>46.54</v>
      </c>
      <c r="G13" s="180"/>
      <c r="H13" s="238"/>
      <c r="I13" s="129">
        <v>46.67</v>
      </c>
      <c r="J13" s="180"/>
      <c r="K13" s="238"/>
      <c r="L13" s="129">
        <v>54</v>
      </c>
      <c r="M13" s="180"/>
      <c r="N13" s="238"/>
      <c r="O13" s="129">
        <v>35.229999999999997</v>
      </c>
      <c r="P13" s="130"/>
      <c r="Q13" s="268"/>
      <c r="R13" s="89">
        <v>46.72</v>
      </c>
      <c r="S13" s="180"/>
      <c r="T13" s="238"/>
      <c r="U13" s="89">
        <v>46.72</v>
      </c>
      <c r="V13" s="180"/>
      <c r="W13" s="238"/>
      <c r="X13" s="129">
        <v>35.229999999999997</v>
      </c>
      <c r="Y13" s="180"/>
      <c r="Z13" s="238"/>
      <c r="AA13" s="135">
        <v>54</v>
      </c>
      <c r="AB13" s="271"/>
      <c r="AC13" s="25"/>
      <c r="AD13" s="92">
        <v>46.67</v>
      </c>
      <c r="AE13" s="180"/>
      <c r="AF13" s="25"/>
      <c r="AG13" s="92">
        <v>46.67</v>
      </c>
      <c r="AH13" s="180"/>
      <c r="AI13" s="25"/>
      <c r="AJ13" s="92">
        <v>46.54</v>
      </c>
      <c r="AK13" s="180"/>
      <c r="AL13" s="41"/>
      <c r="AM13" s="89">
        <v>58.28</v>
      </c>
      <c r="AN13" s="180"/>
      <c r="AO13" s="53"/>
      <c r="AP13" s="378"/>
      <c r="AQ13" s="107"/>
      <c r="AR13" s="1"/>
    </row>
    <row r="14" spans="2:44" ht="18" customHeight="1" x14ac:dyDescent="0.25">
      <c r="B14" s="380">
        <v>27</v>
      </c>
      <c r="C14" s="278"/>
      <c r="D14" s="21" t="s">
        <v>20</v>
      </c>
      <c r="E14" s="26">
        <f t="shared" ref="E14" si="8">E15*C16</f>
        <v>0</v>
      </c>
      <c r="F14" s="90"/>
      <c r="G14" s="21" t="s">
        <v>18</v>
      </c>
      <c r="H14" s="120">
        <f t="shared" ref="H14" si="9">H15*F16</f>
        <v>0</v>
      </c>
      <c r="I14" s="236"/>
      <c r="J14" s="21" t="s">
        <v>18</v>
      </c>
      <c r="K14" s="120">
        <f t="shared" ref="K14" si="10">K15*I16</f>
        <v>0</v>
      </c>
      <c r="L14" s="236"/>
      <c r="M14" s="21" t="s">
        <v>19</v>
      </c>
      <c r="N14" s="120">
        <f t="shared" ref="N14" si="11">N15*L16</f>
        <v>0</v>
      </c>
      <c r="O14" s="236"/>
      <c r="P14" s="21" t="s">
        <v>18</v>
      </c>
      <c r="Q14" s="269">
        <f t="shared" ref="Q14" si="12">Q15*O16</f>
        <v>0</v>
      </c>
      <c r="R14" s="90"/>
      <c r="S14" s="21" t="s">
        <v>18</v>
      </c>
      <c r="T14" s="120">
        <f t="shared" ref="T14" si="13">T15*R16</f>
        <v>0</v>
      </c>
      <c r="U14" s="90"/>
      <c r="V14" s="21" t="s">
        <v>18</v>
      </c>
      <c r="W14" s="120">
        <f t="shared" ref="W14" si="14">W15*U16</f>
        <v>0</v>
      </c>
      <c r="X14" s="236"/>
      <c r="Y14" s="21" t="s">
        <v>18</v>
      </c>
      <c r="Z14" s="120">
        <f t="shared" ref="Z14" si="15">Z15*X16</f>
        <v>0</v>
      </c>
      <c r="AA14" s="272"/>
      <c r="AB14" s="21" t="s">
        <v>19</v>
      </c>
      <c r="AC14" s="26">
        <f>AC15*AA16</f>
        <v>0</v>
      </c>
      <c r="AD14" s="93"/>
      <c r="AE14" s="21" t="s">
        <v>18</v>
      </c>
      <c r="AF14" s="26">
        <f>AF15*AD16</f>
        <v>0</v>
      </c>
      <c r="AG14" s="93"/>
      <c r="AH14" s="21" t="s">
        <v>18</v>
      </c>
      <c r="AI14" s="26">
        <f>AI15*AG16</f>
        <v>0</v>
      </c>
      <c r="AJ14" s="93"/>
      <c r="AK14" s="21" t="s">
        <v>18</v>
      </c>
      <c r="AL14" s="40">
        <f>AL15*AJ16</f>
        <v>0</v>
      </c>
      <c r="AM14" s="90"/>
      <c r="AN14" s="21" t="s">
        <v>19</v>
      </c>
      <c r="AO14" s="28">
        <f>AO15*AM16</f>
        <v>0</v>
      </c>
      <c r="AP14" s="376">
        <v>27</v>
      </c>
      <c r="AQ14" s="107"/>
      <c r="AR14" s="1"/>
    </row>
    <row r="15" spans="2:44" ht="18" customHeight="1" x14ac:dyDescent="0.25">
      <c r="B15" s="381" t="s">
        <v>15</v>
      </c>
      <c r="C15" s="279"/>
      <c r="D15" s="27"/>
      <c r="E15" s="24"/>
      <c r="F15" s="89"/>
      <c r="G15" s="27"/>
      <c r="H15" s="124"/>
      <c r="I15" s="129"/>
      <c r="J15" s="123"/>
      <c r="K15" s="124"/>
      <c r="L15" s="129"/>
      <c r="M15" s="123"/>
      <c r="N15" s="124"/>
      <c r="O15" s="129"/>
      <c r="P15" s="123"/>
      <c r="Q15" s="261"/>
      <c r="R15" s="89"/>
      <c r="S15" s="27"/>
      <c r="T15" s="124"/>
      <c r="U15" s="89"/>
      <c r="V15" s="27"/>
      <c r="W15" s="124"/>
      <c r="X15" s="129"/>
      <c r="Y15" s="123"/>
      <c r="Z15" s="124"/>
      <c r="AA15" s="135"/>
      <c r="AB15" s="123"/>
      <c r="AC15" s="24"/>
      <c r="AD15" s="92"/>
      <c r="AE15" s="27"/>
      <c r="AF15" s="24"/>
      <c r="AG15" s="92"/>
      <c r="AH15" s="27"/>
      <c r="AI15" s="24"/>
      <c r="AJ15" s="92"/>
      <c r="AK15" s="27"/>
      <c r="AL15" s="281"/>
      <c r="AM15" s="89"/>
      <c r="AN15" s="27"/>
      <c r="AO15" s="22"/>
      <c r="AP15" s="377" t="s">
        <v>149</v>
      </c>
      <c r="AQ15" s="107"/>
      <c r="AR15" s="1"/>
    </row>
    <row r="16" spans="2:44" ht="18" customHeight="1" x14ac:dyDescent="0.25">
      <c r="B16" s="382"/>
      <c r="C16" s="280">
        <v>121.63</v>
      </c>
      <c r="D16" s="180"/>
      <c r="E16" s="25"/>
      <c r="F16" s="89">
        <v>46.54</v>
      </c>
      <c r="G16" s="180"/>
      <c r="H16" s="238"/>
      <c r="I16" s="129">
        <v>46.67</v>
      </c>
      <c r="J16" s="180"/>
      <c r="K16" s="238"/>
      <c r="L16" s="129">
        <v>54</v>
      </c>
      <c r="M16" s="180"/>
      <c r="N16" s="238"/>
      <c r="O16" s="129">
        <v>35.229999999999997</v>
      </c>
      <c r="P16" s="130"/>
      <c r="Q16" s="268"/>
      <c r="R16" s="89">
        <v>46.72</v>
      </c>
      <c r="S16" s="180"/>
      <c r="T16" s="238"/>
      <c r="U16" s="89">
        <v>46.72</v>
      </c>
      <c r="V16" s="180"/>
      <c r="W16" s="238"/>
      <c r="X16" s="129">
        <v>35.229999999999997</v>
      </c>
      <c r="Y16" s="180"/>
      <c r="Z16" s="238"/>
      <c r="AA16" s="135">
        <v>54</v>
      </c>
      <c r="AB16" s="271"/>
      <c r="AC16" s="25"/>
      <c r="AD16" s="92">
        <v>46.67</v>
      </c>
      <c r="AE16" s="180"/>
      <c r="AF16" s="25"/>
      <c r="AG16" s="92">
        <v>46.67</v>
      </c>
      <c r="AH16" s="180"/>
      <c r="AI16" s="25"/>
      <c r="AJ16" s="92">
        <v>46.54</v>
      </c>
      <c r="AK16" s="180"/>
      <c r="AL16" s="41"/>
      <c r="AM16" s="89">
        <v>58.28</v>
      </c>
      <c r="AN16" s="180"/>
      <c r="AO16" s="53"/>
      <c r="AP16" s="378"/>
      <c r="AQ16" s="107"/>
      <c r="AR16" s="1"/>
    </row>
    <row r="17" spans="2:44" ht="18" customHeight="1" x14ac:dyDescent="0.25">
      <c r="B17" s="380">
        <v>26</v>
      </c>
      <c r="C17" s="278"/>
      <c r="D17" s="21" t="s">
        <v>20</v>
      </c>
      <c r="E17" s="26">
        <f t="shared" ref="E17" si="16">E18*C19</f>
        <v>0</v>
      </c>
      <c r="F17" s="90"/>
      <c r="G17" s="21" t="s">
        <v>18</v>
      </c>
      <c r="H17" s="120">
        <f t="shared" ref="H17" si="17">H18*F19</f>
        <v>0</v>
      </c>
      <c r="I17" s="236"/>
      <c r="J17" s="21" t="s">
        <v>18</v>
      </c>
      <c r="K17" s="120">
        <f t="shared" ref="K17" si="18">K18*I19</f>
        <v>0</v>
      </c>
      <c r="L17" s="236"/>
      <c r="M17" s="21" t="s">
        <v>19</v>
      </c>
      <c r="N17" s="120">
        <f t="shared" ref="N17" si="19">N18*L19</f>
        <v>0</v>
      </c>
      <c r="O17" s="236"/>
      <c r="P17" s="21" t="s">
        <v>18</v>
      </c>
      <c r="Q17" s="269">
        <f t="shared" ref="Q17" si="20">Q18*O19</f>
        <v>0</v>
      </c>
      <c r="R17" s="90"/>
      <c r="S17" s="21" t="s">
        <v>18</v>
      </c>
      <c r="T17" s="120">
        <f t="shared" ref="T17" si="21">T18*R19</f>
        <v>0</v>
      </c>
      <c r="U17" s="90"/>
      <c r="V17" s="21" t="s">
        <v>18</v>
      </c>
      <c r="W17" s="120">
        <f t="shared" ref="W17" si="22">W18*U19</f>
        <v>0</v>
      </c>
      <c r="X17" s="236"/>
      <c r="Y17" s="21" t="s">
        <v>18</v>
      </c>
      <c r="Z17" s="120">
        <f t="shared" ref="Z17" si="23">Z18*X19</f>
        <v>0</v>
      </c>
      <c r="AA17" s="272"/>
      <c r="AB17" s="21" t="s">
        <v>19</v>
      </c>
      <c r="AC17" s="26">
        <f t="shared" ref="AC17" si="24">AC18*AA19</f>
        <v>0</v>
      </c>
      <c r="AD17" s="93"/>
      <c r="AE17" s="21" t="s">
        <v>18</v>
      </c>
      <c r="AF17" s="26">
        <f t="shared" ref="AF17" si="25">AF18*AD19</f>
        <v>0</v>
      </c>
      <c r="AG17" s="93"/>
      <c r="AH17" s="21" t="s">
        <v>18</v>
      </c>
      <c r="AI17" s="26">
        <f t="shared" ref="AI17" si="26">AI18*AG19</f>
        <v>0</v>
      </c>
      <c r="AJ17" s="93"/>
      <c r="AK17" s="21" t="s">
        <v>18</v>
      </c>
      <c r="AL17" s="40">
        <f t="shared" ref="AL17" si="27">AL18*AJ19</f>
        <v>0</v>
      </c>
      <c r="AM17" s="90"/>
      <c r="AN17" s="21" t="s">
        <v>19</v>
      </c>
      <c r="AO17" s="28">
        <f t="shared" ref="AO17" si="28">AO18*AM19</f>
        <v>0</v>
      </c>
      <c r="AP17" s="376">
        <v>26</v>
      </c>
      <c r="AQ17" s="107"/>
      <c r="AR17" s="1"/>
    </row>
    <row r="18" spans="2:44" ht="18" customHeight="1" x14ac:dyDescent="0.25">
      <c r="B18" s="381" t="s">
        <v>15</v>
      </c>
      <c r="C18" s="279"/>
      <c r="D18" s="27"/>
      <c r="E18" s="24"/>
      <c r="F18" s="89"/>
      <c r="G18" s="27"/>
      <c r="H18" s="124"/>
      <c r="I18" s="129"/>
      <c r="J18" s="123"/>
      <c r="K18" s="124"/>
      <c r="L18" s="129"/>
      <c r="M18" s="123"/>
      <c r="N18" s="124"/>
      <c r="O18" s="129"/>
      <c r="P18" s="123"/>
      <c r="Q18" s="261"/>
      <c r="R18" s="89"/>
      <c r="S18" s="27"/>
      <c r="T18" s="124"/>
      <c r="U18" s="89"/>
      <c r="V18" s="27"/>
      <c r="W18" s="124"/>
      <c r="X18" s="129"/>
      <c r="Y18" s="123"/>
      <c r="Z18" s="124"/>
      <c r="AA18" s="135"/>
      <c r="AB18" s="123"/>
      <c r="AC18" s="24"/>
      <c r="AD18" s="92"/>
      <c r="AE18" s="27"/>
      <c r="AF18" s="24"/>
      <c r="AG18" s="92"/>
      <c r="AH18" s="27"/>
      <c r="AI18" s="24"/>
      <c r="AJ18" s="92"/>
      <c r="AK18" s="27"/>
      <c r="AL18" s="281"/>
      <c r="AM18" s="89"/>
      <c r="AN18" s="27"/>
      <c r="AO18" s="22"/>
      <c r="AP18" s="377" t="s">
        <v>150</v>
      </c>
      <c r="AQ18" s="107"/>
      <c r="AR18" s="1"/>
    </row>
    <row r="19" spans="2:44" ht="18" customHeight="1" x14ac:dyDescent="0.25">
      <c r="B19" s="382"/>
      <c r="C19" s="280">
        <v>121.63</v>
      </c>
      <c r="D19" s="180"/>
      <c r="E19" s="25"/>
      <c r="F19" s="89">
        <v>46.54</v>
      </c>
      <c r="G19" s="180"/>
      <c r="H19" s="238"/>
      <c r="I19" s="129">
        <v>46.67</v>
      </c>
      <c r="J19" s="180"/>
      <c r="K19" s="238"/>
      <c r="L19" s="129">
        <v>54</v>
      </c>
      <c r="M19" s="180"/>
      <c r="N19" s="238"/>
      <c r="O19" s="129">
        <v>35.229999999999997</v>
      </c>
      <c r="P19" s="130"/>
      <c r="Q19" s="268"/>
      <c r="R19" s="89">
        <v>46.72</v>
      </c>
      <c r="S19" s="180"/>
      <c r="T19" s="238"/>
      <c r="U19" s="89">
        <v>46.72</v>
      </c>
      <c r="V19" s="180"/>
      <c r="W19" s="238"/>
      <c r="X19" s="129">
        <v>35.229999999999997</v>
      </c>
      <c r="Y19" s="180"/>
      <c r="Z19" s="238"/>
      <c r="AA19" s="135">
        <v>54</v>
      </c>
      <c r="AB19" s="271"/>
      <c r="AC19" s="25"/>
      <c r="AD19" s="92">
        <v>46.67</v>
      </c>
      <c r="AE19" s="180"/>
      <c r="AF19" s="25"/>
      <c r="AG19" s="92">
        <v>46.67</v>
      </c>
      <c r="AH19" s="180"/>
      <c r="AI19" s="25"/>
      <c r="AJ19" s="92">
        <v>46.54</v>
      </c>
      <c r="AK19" s="180"/>
      <c r="AL19" s="41"/>
      <c r="AM19" s="89">
        <v>58.28</v>
      </c>
      <c r="AN19" s="180"/>
      <c r="AO19" s="53"/>
      <c r="AP19" s="378"/>
      <c r="AQ19" s="107"/>
      <c r="AR19" s="1"/>
    </row>
    <row r="20" spans="2:44" ht="18" customHeight="1" x14ac:dyDescent="0.25">
      <c r="B20" s="380">
        <v>25</v>
      </c>
      <c r="C20" s="278"/>
      <c r="D20" s="21" t="s">
        <v>20</v>
      </c>
      <c r="E20" s="26">
        <f t="shared" ref="E20" si="29">E21*C22</f>
        <v>0</v>
      </c>
      <c r="F20" s="90"/>
      <c r="G20" s="21" t="s">
        <v>18</v>
      </c>
      <c r="H20" s="120">
        <f t="shared" ref="H20" si="30">H21*F22</f>
        <v>0</v>
      </c>
      <c r="I20" s="236"/>
      <c r="J20" s="21" t="s">
        <v>18</v>
      </c>
      <c r="K20" s="120">
        <f t="shared" ref="K20" si="31">K21*I22</f>
        <v>0</v>
      </c>
      <c r="L20" s="236"/>
      <c r="M20" s="21" t="s">
        <v>19</v>
      </c>
      <c r="N20" s="120">
        <f t="shared" ref="N20" si="32">N21*L22</f>
        <v>0</v>
      </c>
      <c r="O20" s="236"/>
      <c r="P20" s="21" t="s">
        <v>18</v>
      </c>
      <c r="Q20" s="269">
        <f t="shared" ref="Q20" si="33">Q21*O22</f>
        <v>0</v>
      </c>
      <c r="R20" s="90"/>
      <c r="S20" s="21" t="s">
        <v>18</v>
      </c>
      <c r="T20" s="120">
        <f t="shared" ref="T20" si="34">T21*R22</f>
        <v>0</v>
      </c>
      <c r="U20" s="90"/>
      <c r="V20" s="21" t="s">
        <v>18</v>
      </c>
      <c r="W20" s="120">
        <f t="shared" ref="W20" si="35">W21*U22</f>
        <v>0</v>
      </c>
      <c r="X20" s="236"/>
      <c r="Y20" s="21" t="s">
        <v>18</v>
      </c>
      <c r="Z20" s="120">
        <f t="shared" ref="Z20" si="36">Z21*X22</f>
        <v>0</v>
      </c>
      <c r="AA20" s="272"/>
      <c r="AB20" s="21" t="s">
        <v>19</v>
      </c>
      <c r="AC20" s="26">
        <f t="shared" ref="AC20" si="37">AC21*AA22</f>
        <v>0</v>
      </c>
      <c r="AD20" s="93"/>
      <c r="AE20" s="21" t="s">
        <v>18</v>
      </c>
      <c r="AF20" s="26">
        <f t="shared" ref="AF20" si="38">AF21*AD22</f>
        <v>0</v>
      </c>
      <c r="AG20" s="93"/>
      <c r="AH20" s="21" t="s">
        <v>18</v>
      </c>
      <c r="AI20" s="26">
        <f t="shared" ref="AI20" si="39">AI21*AG22</f>
        <v>0</v>
      </c>
      <c r="AJ20" s="93"/>
      <c r="AK20" s="21" t="s">
        <v>18</v>
      </c>
      <c r="AL20" s="40">
        <f t="shared" ref="AL20" si="40">AL21*AJ22</f>
        <v>0</v>
      </c>
      <c r="AM20" s="90"/>
      <c r="AN20" s="21" t="s">
        <v>19</v>
      </c>
      <c r="AO20" s="28">
        <f t="shared" ref="AO20" si="41">AO21*AM22</f>
        <v>0</v>
      </c>
      <c r="AP20" s="376">
        <v>25</v>
      </c>
      <c r="AQ20" s="107"/>
      <c r="AR20" s="1"/>
    </row>
    <row r="21" spans="2:44" ht="18" customHeight="1" x14ac:dyDescent="0.25">
      <c r="B21" s="381" t="s">
        <v>15</v>
      </c>
      <c r="C21" s="279"/>
      <c r="D21" s="27"/>
      <c r="E21" s="24"/>
      <c r="F21" s="89"/>
      <c r="G21" s="27"/>
      <c r="H21" s="124"/>
      <c r="I21" s="129"/>
      <c r="J21" s="123"/>
      <c r="K21" s="124"/>
      <c r="L21" s="129"/>
      <c r="M21" s="123"/>
      <c r="N21" s="124"/>
      <c r="O21" s="129"/>
      <c r="P21" s="123"/>
      <c r="Q21" s="261"/>
      <c r="R21" s="89"/>
      <c r="S21" s="27"/>
      <c r="T21" s="124"/>
      <c r="U21" s="89"/>
      <c r="V21" s="27"/>
      <c r="W21" s="124"/>
      <c r="X21" s="129"/>
      <c r="Y21" s="123"/>
      <c r="Z21" s="124"/>
      <c r="AA21" s="135"/>
      <c r="AB21" s="123"/>
      <c r="AC21" s="24"/>
      <c r="AD21" s="92"/>
      <c r="AE21" s="27"/>
      <c r="AF21" s="24"/>
      <c r="AG21" s="92"/>
      <c r="AH21" s="27"/>
      <c r="AI21" s="24"/>
      <c r="AJ21" s="92"/>
      <c r="AK21" s="27"/>
      <c r="AL21" s="281"/>
      <c r="AM21" s="89"/>
      <c r="AN21" s="27"/>
      <c r="AO21" s="22"/>
      <c r="AP21" s="377" t="s">
        <v>151</v>
      </c>
      <c r="AQ21" s="107"/>
      <c r="AR21" s="1"/>
    </row>
    <row r="22" spans="2:44" ht="18" customHeight="1" x14ac:dyDescent="0.25">
      <c r="B22" s="382"/>
      <c r="C22" s="280">
        <v>121.63</v>
      </c>
      <c r="D22" s="180"/>
      <c r="E22" s="25"/>
      <c r="F22" s="89">
        <v>46.54</v>
      </c>
      <c r="G22" s="180"/>
      <c r="H22" s="238"/>
      <c r="I22" s="129">
        <v>46.67</v>
      </c>
      <c r="J22" s="180"/>
      <c r="K22" s="238"/>
      <c r="L22" s="129">
        <v>54</v>
      </c>
      <c r="M22" s="180"/>
      <c r="N22" s="238"/>
      <c r="O22" s="129">
        <v>35.229999999999997</v>
      </c>
      <c r="P22" s="130"/>
      <c r="Q22" s="268"/>
      <c r="R22" s="89">
        <v>46.72</v>
      </c>
      <c r="S22" s="180"/>
      <c r="T22" s="238"/>
      <c r="U22" s="89">
        <v>46.72</v>
      </c>
      <c r="V22" s="180"/>
      <c r="W22" s="238"/>
      <c r="X22" s="129">
        <v>35.229999999999997</v>
      </c>
      <c r="Y22" s="180"/>
      <c r="Z22" s="238"/>
      <c r="AA22" s="135">
        <v>54</v>
      </c>
      <c r="AB22" s="271"/>
      <c r="AC22" s="25"/>
      <c r="AD22" s="92">
        <v>46.67</v>
      </c>
      <c r="AE22" s="180"/>
      <c r="AF22" s="25"/>
      <c r="AG22" s="92">
        <v>46.67</v>
      </c>
      <c r="AH22" s="180"/>
      <c r="AI22" s="25"/>
      <c r="AJ22" s="92">
        <v>46.54</v>
      </c>
      <c r="AK22" s="180"/>
      <c r="AL22" s="41"/>
      <c r="AM22" s="89">
        <v>58.28</v>
      </c>
      <c r="AN22" s="180"/>
      <c r="AO22" s="53"/>
      <c r="AP22" s="378"/>
      <c r="AQ22" s="107"/>
      <c r="AR22" s="1"/>
    </row>
    <row r="23" spans="2:44" ht="18" customHeight="1" x14ac:dyDescent="0.25">
      <c r="B23" s="380">
        <v>24</v>
      </c>
      <c r="C23" s="278"/>
      <c r="D23" s="21" t="s">
        <v>20</v>
      </c>
      <c r="E23" s="26">
        <f t="shared" ref="E23" si="42">E24*C25</f>
        <v>0</v>
      </c>
      <c r="F23" s="90"/>
      <c r="G23" s="21" t="s">
        <v>18</v>
      </c>
      <c r="H23" s="120">
        <f t="shared" ref="H23" si="43">H24*F25</f>
        <v>0</v>
      </c>
      <c r="I23" s="236"/>
      <c r="J23" s="21" t="s">
        <v>18</v>
      </c>
      <c r="K23" s="120">
        <f t="shared" ref="K23" si="44">K24*I25</f>
        <v>0</v>
      </c>
      <c r="L23" s="236"/>
      <c r="M23" s="21" t="s">
        <v>19</v>
      </c>
      <c r="N23" s="120">
        <f t="shared" ref="N23" si="45">N24*L25</f>
        <v>0</v>
      </c>
      <c r="O23" s="236"/>
      <c r="P23" s="21" t="s">
        <v>18</v>
      </c>
      <c r="Q23" s="269">
        <f t="shared" ref="Q23" si="46">Q24*O25</f>
        <v>0</v>
      </c>
      <c r="R23" s="90"/>
      <c r="S23" s="21" t="s">
        <v>18</v>
      </c>
      <c r="T23" s="120">
        <f t="shared" ref="T23" si="47">T24*R25</f>
        <v>0</v>
      </c>
      <c r="U23" s="90"/>
      <c r="V23" s="21" t="s">
        <v>18</v>
      </c>
      <c r="W23" s="120">
        <f t="shared" ref="W23" si="48">W24*U25</f>
        <v>0</v>
      </c>
      <c r="X23" s="236"/>
      <c r="Y23" s="21" t="s">
        <v>18</v>
      </c>
      <c r="Z23" s="120">
        <f t="shared" ref="Z23" si="49">Z24*X25</f>
        <v>0</v>
      </c>
      <c r="AA23" s="272"/>
      <c r="AB23" s="21" t="s">
        <v>19</v>
      </c>
      <c r="AC23" s="26">
        <f t="shared" ref="AC23" si="50">AC24*AA25</f>
        <v>0</v>
      </c>
      <c r="AD23" s="93"/>
      <c r="AE23" s="21" t="s">
        <v>18</v>
      </c>
      <c r="AF23" s="26">
        <f t="shared" ref="AF23" si="51">AF24*AD25</f>
        <v>0</v>
      </c>
      <c r="AG23" s="93"/>
      <c r="AH23" s="21" t="s">
        <v>18</v>
      </c>
      <c r="AI23" s="26">
        <f t="shared" ref="AI23" si="52">AI24*AG25</f>
        <v>0</v>
      </c>
      <c r="AJ23" s="93"/>
      <c r="AK23" s="21" t="s">
        <v>18</v>
      </c>
      <c r="AL23" s="40">
        <f t="shared" ref="AL23" si="53">AL24*AJ25</f>
        <v>0</v>
      </c>
      <c r="AM23" s="90"/>
      <c r="AN23" s="21" t="s">
        <v>19</v>
      </c>
      <c r="AO23" s="28">
        <f t="shared" ref="AO23" si="54">AO24*AM25</f>
        <v>0</v>
      </c>
      <c r="AP23" s="376">
        <v>24</v>
      </c>
      <c r="AQ23" s="107"/>
      <c r="AR23" s="1"/>
    </row>
    <row r="24" spans="2:44" ht="18" customHeight="1" x14ac:dyDescent="0.25">
      <c r="B24" s="381" t="s">
        <v>15</v>
      </c>
      <c r="C24" s="279"/>
      <c r="D24" s="27"/>
      <c r="E24" s="24"/>
      <c r="F24" s="89"/>
      <c r="G24" s="27"/>
      <c r="H24" s="124"/>
      <c r="I24" s="129"/>
      <c r="J24" s="123"/>
      <c r="K24" s="124"/>
      <c r="L24" s="129"/>
      <c r="M24" s="123"/>
      <c r="N24" s="124"/>
      <c r="O24" s="129"/>
      <c r="P24" s="123"/>
      <c r="Q24" s="261"/>
      <c r="R24" s="89"/>
      <c r="S24" s="27"/>
      <c r="T24" s="124"/>
      <c r="U24" s="89"/>
      <c r="V24" s="27"/>
      <c r="W24" s="124"/>
      <c r="X24" s="129"/>
      <c r="Y24" s="123"/>
      <c r="Z24" s="124"/>
      <c r="AA24" s="135"/>
      <c r="AB24" s="123"/>
      <c r="AC24" s="24"/>
      <c r="AD24" s="92"/>
      <c r="AE24" s="27"/>
      <c r="AF24" s="24"/>
      <c r="AG24" s="92"/>
      <c r="AH24" s="27"/>
      <c r="AI24" s="24"/>
      <c r="AJ24" s="92"/>
      <c r="AK24" s="27"/>
      <c r="AL24" s="281"/>
      <c r="AM24" s="89"/>
      <c r="AN24" s="27"/>
      <c r="AO24" s="22"/>
      <c r="AP24" s="377" t="s">
        <v>152</v>
      </c>
      <c r="AQ24" s="107"/>
      <c r="AR24" s="1"/>
    </row>
    <row r="25" spans="2:44" ht="18" customHeight="1" x14ac:dyDescent="0.25">
      <c r="B25" s="382"/>
      <c r="C25" s="280">
        <v>121.63</v>
      </c>
      <c r="D25" s="180"/>
      <c r="E25" s="25"/>
      <c r="F25" s="89">
        <v>46.54</v>
      </c>
      <c r="G25" s="180"/>
      <c r="H25" s="238"/>
      <c r="I25" s="129">
        <v>46.67</v>
      </c>
      <c r="J25" s="180"/>
      <c r="K25" s="238"/>
      <c r="L25" s="129">
        <v>54</v>
      </c>
      <c r="M25" s="180"/>
      <c r="N25" s="238"/>
      <c r="O25" s="129">
        <v>35.229999999999997</v>
      </c>
      <c r="P25" s="130"/>
      <c r="Q25" s="268"/>
      <c r="R25" s="89">
        <v>46.72</v>
      </c>
      <c r="S25" s="180"/>
      <c r="T25" s="238"/>
      <c r="U25" s="89">
        <v>46.72</v>
      </c>
      <c r="V25" s="180"/>
      <c r="W25" s="238"/>
      <c r="X25" s="129">
        <v>35.229999999999997</v>
      </c>
      <c r="Y25" s="180"/>
      <c r="Z25" s="238"/>
      <c r="AA25" s="135">
        <v>54</v>
      </c>
      <c r="AB25" s="271"/>
      <c r="AC25" s="25"/>
      <c r="AD25" s="92">
        <v>46.67</v>
      </c>
      <c r="AE25" s="180"/>
      <c r="AF25" s="25"/>
      <c r="AG25" s="92">
        <v>46.67</v>
      </c>
      <c r="AH25" s="180"/>
      <c r="AI25" s="25"/>
      <c r="AJ25" s="92">
        <v>46.54</v>
      </c>
      <c r="AK25" s="180"/>
      <c r="AL25" s="41"/>
      <c r="AM25" s="89">
        <v>58.28</v>
      </c>
      <c r="AN25" s="180"/>
      <c r="AO25" s="53"/>
      <c r="AP25" s="378"/>
      <c r="AQ25" s="107"/>
      <c r="AR25" s="1"/>
    </row>
    <row r="26" spans="2:44" ht="18" customHeight="1" x14ac:dyDescent="0.25">
      <c r="B26" s="383">
        <v>23</v>
      </c>
      <c r="C26" s="278"/>
      <c r="D26" s="21" t="s">
        <v>20</v>
      </c>
      <c r="E26" s="26">
        <f t="shared" ref="E26" si="55">E27*C28</f>
        <v>0</v>
      </c>
      <c r="F26" s="90"/>
      <c r="G26" s="21" t="s">
        <v>18</v>
      </c>
      <c r="H26" s="120">
        <f t="shared" ref="H26" si="56">H27*F28</f>
        <v>0</v>
      </c>
      <c r="I26" s="236"/>
      <c r="J26" s="21" t="s">
        <v>18</v>
      </c>
      <c r="K26" s="120">
        <f t="shared" ref="K26" si="57">K27*I28</f>
        <v>0</v>
      </c>
      <c r="L26" s="236"/>
      <c r="M26" s="21" t="s">
        <v>19</v>
      </c>
      <c r="N26" s="120">
        <f t="shared" ref="N26" si="58">N27*L28</f>
        <v>0</v>
      </c>
      <c r="O26" s="236"/>
      <c r="P26" s="21" t="s">
        <v>18</v>
      </c>
      <c r="Q26" s="269">
        <f t="shared" ref="Q26" si="59">Q27*O28</f>
        <v>0</v>
      </c>
      <c r="R26" s="90"/>
      <c r="S26" s="21" t="s">
        <v>18</v>
      </c>
      <c r="T26" s="120">
        <f t="shared" ref="T26" si="60">T27*R28</f>
        <v>0</v>
      </c>
      <c r="U26" s="90"/>
      <c r="V26" s="21" t="s">
        <v>18</v>
      </c>
      <c r="W26" s="120">
        <f t="shared" ref="W26" si="61">W27*U28</f>
        <v>0</v>
      </c>
      <c r="X26" s="236"/>
      <c r="Y26" s="21" t="s">
        <v>18</v>
      </c>
      <c r="Z26" s="120">
        <f t="shared" ref="Z26" si="62">Z27*X28</f>
        <v>0</v>
      </c>
      <c r="AA26" s="272"/>
      <c r="AB26" s="21" t="s">
        <v>19</v>
      </c>
      <c r="AC26" s="26">
        <f t="shared" ref="AC26" si="63">AC27*AA28</f>
        <v>0</v>
      </c>
      <c r="AD26" s="93"/>
      <c r="AE26" s="21" t="s">
        <v>18</v>
      </c>
      <c r="AF26" s="26">
        <f t="shared" ref="AF26" si="64">AF27*AD28</f>
        <v>0</v>
      </c>
      <c r="AG26" s="93"/>
      <c r="AH26" s="21" t="s">
        <v>18</v>
      </c>
      <c r="AI26" s="26">
        <f t="shared" ref="AI26" si="65">AI27*AG28</f>
        <v>0</v>
      </c>
      <c r="AJ26" s="93"/>
      <c r="AK26" s="21" t="s">
        <v>18</v>
      </c>
      <c r="AL26" s="40">
        <f t="shared" ref="AL26" si="66">AL27*AJ28</f>
        <v>0</v>
      </c>
      <c r="AM26" s="90"/>
      <c r="AN26" s="21" t="s">
        <v>19</v>
      </c>
      <c r="AO26" s="28">
        <f t="shared" ref="AO26" si="67">AO27*AM28</f>
        <v>0</v>
      </c>
      <c r="AP26" s="379">
        <v>23</v>
      </c>
      <c r="AQ26" s="107"/>
      <c r="AR26" s="1"/>
    </row>
    <row r="27" spans="2:44" ht="18" customHeight="1" x14ac:dyDescent="0.25">
      <c r="B27" s="383" t="s">
        <v>15</v>
      </c>
      <c r="C27" s="279"/>
      <c r="D27" s="27"/>
      <c r="E27" s="24"/>
      <c r="F27" s="89"/>
      <c r="G27" s="27"/>
      <c r="H27" s="124"/>
      <c r="I27" s="129"/>
      <c r="J27" s="123"/>
      <c r="K27" s="124"/>
      <c r="L27" s="129"/>
      <c r="M27" s="123"/>
      <c r="N27" s="124"/>
      <c r="O27" s="129"/>
      <c r="P27" s="123"/>
      <c r="Q27" s="261"/>
      <c r="R27" s="89"/>
      <c r="S27" s="27"/>
      <c r="T27" s="124"/>
      <c r="U27" s="89"/>
      <c r="V27" s="27"/>
      <c r="W27" s="124"/>
      <c r="X27" s="129"/>
      <c r="Y27" s="123"/>
      <c r="Z27" s="124"/>
      <c r="AA27" s="135"/>
      <c r="AB27" s="123"/>
      <c r="AC27" s="24"/>
      <c r="AD27" s="92"/>
      <c r="AE27" s="27"/>
      <c r="AF27" s="24"/>
      <c r="AG27" s="92"/>
      <c r="AH27" s="27"/>
      <c r="AI27" s="24"/>
      <c r="AJ27" s="92"/>
      <c r="AK27" s="27"/>
      <c r="AL27" s="281"/>
      <c r="AM27" s="89"/>
      <c r="AN27" s="27"/>
      <c r="AO27" s="22"/>
      <c r="AP27" s="379" t="s">
        <v>153</v>
      </c>
      <c r="AQ27" s="107"/>
      <c r="AR27" s="1"/>
    </row>
    <row r="28" spans="2:44" ht="18" customHeight="1" x14ac:dyDescent="0.25">
      <c r="B28" s="383"/>
      <c r="C28" s="280">
        <v>121.63</v>
      </c>
      <c r="D28" s="180"/>
      <c r="E28" s="25"/>
      <c r="F28" s="89">
        <v>46.54</v>
      </c>
      <c r="G28" s="180"/>
      <c r="H28" s="238"/>
      <c r="I28" s="129">
        <v>46.67</v>
      </c>
      <c r="J28" s="180"/>
      <c r="K28" s="238"/>
      <c r="L28" s="129">
        <v>54</v>
      </c>
      <c r="M28" s="180"/>
      <c r="N28" s="238"/>
      <c r="O28" s="129">
        <v>35.229999999999997</v>
      </c>
      <c r="P28" s="130"/>
      <c r="Q28" s="268"/>
      <c r="R28" s="89">
        <v>46.72</v>
      </c>
      <c r="S28" s="180"/>
      <c r="T28" s="238"/>
      <c r="U28" s="89">
        <v>46.72</v>
      </c>
      <c r="V28" s="180"/>
      <c r="W28" s="238"/>
      <c r="X28" s="129">
        <v>35.229999999999997</v>
      </c>
      <c r="Y28" s="180"/>
      <c r="Z28" s="238"/>
      <c r="AA28" s="135">
        <v>54</v>
      </c>
      <c r="AB28" s="271"/>
      <c r="AC28" s="25"/>
      <c r="AD28" s="92">
        <v>46.67</v>
      </c>
      <c r="AE28" s="180"/>
      <c r="AF28" s="25"/>
      <c r="AG28" s="92">
        <v>46.67</v>
      </c>
      <c r="AH28" s="180"/>
      <c r="AI28" s="25"/>
      <c r="AJ28" s="92">
        <v>46.54</v>
      </c>
      <c r="AK28" s="180"/>
      <c r="AL28" s="41"/>
      <c r="AM28" s="89">
        <v>58.28</v>
      </c>
      <c r="AN28" s="180"/>
      <c r="AO28" s="53"/>
      <c r="AP28" s="379"/>
      <c r="AQ28" s="107"/>
      <c r="AR28" s="1"/>
    </row>
    <row r="29" spans="2:44" ht="18" customHeight="1" x14ac:dyDescent="0.25">
      <c r="B29" s="383">
        <v>22</v>
      </c>
      <c r="C29" s="278"/>
      <c r="D29" s="21" t="s">
        <v>20</v>
      </c>
      <c r="E29" s="26">
        <f t="shared" ref="E29" si="68">E30*C31</f>
        <v>0</v>
      </c>
      <c r="F29" s="90"/>
      <c r="G29" s="21" t="s">
        <v>18</v>
      </c>
      <c r="H29" s="120">
        <f t="shared" ref="H29" si="69">H30*F31</f>
        <v>0</v>
      </c>
      <c r="I29" s="236"/>
      <c r="J29" s="21" t="s">
        <v>18</v>
      </c>
      <c r="K29" s="120">
        <f t="shared" ref="K29" si="70">K30*I31</f>
        <v>0</v>
      </c>
      <c r="L29" s="236"/>
      <c r="M29" s="21" t="s">
        <v>19</v>
      </c>
      <c r="N29" s="120">
        <f t="shared" ref="N29" si="71">N30*L31</f>
        <v>0</v>
      </c>
      <c r="O29" s="236"/>
      <c r="P29" s="21" t="s">
        <v>18</v>
      </c>
      <c r="Q29" s="269">
        <f t="shared" ref="Q29" si="72">Q30*O31</f>
        <v>0</v>
      </c>
      <c r="R29" s="90"/>
      <c r="S29" s="21" t="s">
        <v>18</v>
      </c>
      <c r="T29" s="120">
        <f t="shared" ref="T29" si="73">T30*R31</f>
        <v>0</v>
      </c>
      <c r="U29" s="90"/>
      <c r="V29" s="21" t="s">
        <v>18</v>
      </c>
      <c r="W29" s="120">
        <f t="shared" ref="W29" si="74">W30*U31</f>
        <v>0</v>
      </c>
      <c r="X29" s="236"/>
      <c r="Y29" s="21" t="s">
        <v>18</v>
      </c>
      <c r="Z29" s="120">
        <f t="shared" ref="Z29" si="75">Z30*X31</f>
        <v>0</v>
      </c>
      <c r="AA29" s="272"/>
      <c r="AB29" s="21" t="s">
        <v>19</v>
      </c>
      <c r="AC29" s="26">
        <f>AC30*AA31</f>
        <v>0</v>
      </c>
      <c r="AD29" s="93"/>
      <c r="AE29" s="21" t="s">
        <v>18</v>
      </c>
      <c r="AF29" s="26">
        <f>AF30*AD31</f>
        <v>0</v>
      </c>
      <c r="AG29" s="93"/>
      <c r="AH29" s="21" t="s">
        <v>18</v>
      </c>
      <c r="AI29" s="26">
        <f>AI30*AG31</f>
        <v>0</v>
      </c>
      <c r="AJ29" s="93"/>
      <c r="AK29" s="21" t="s">
        <v>18</v>
      </c>
      <c r="AL29" s="40">
        <f>AL30*AJ31</f>
        <v>0</v>
      </c>
      <c r="AM29" s="90"/>
      <c r="AN29" s="21" t="s">
        <v>19</v>
      </c>
      <c r="AO29" s="28">
        <f>AO30*AM31</f>
        <v>0</v>
      </c>
      <c r="AP29" s="379">
        <v>22</v>
      </c>
      <c r="AQ29" s="107"/>
      <c r="AR29" s="1"/>
    </row>
    <row r="30" spans="2:44" ht="18" customHeight="1" x14ac:dyDescent="0.25">
      <c r="B30" s="383"/>
      <c r="C30" s="279"/>
      <c r="D30" s="27"/>
      <c r="E30" s="24"/>
      <c r="F30" s="89"/>
      <c r="G30" s="27"/>
      <c r="H30" s="124"/>
      <c r="I30" s="129"/>
      <c r="J30" s="123"/>
      <c r="K30" s="124"/>
      <c r="L30" s="129"/>
      <c r="M30" s="123"/>
      <c r="N30" s="124"/>
      <c r="O30" s="129"/>
      <c r="P30" s="123"/>
      <c r="Q30" s="261"/>
      <c r="R30" s="89"/>
      <c r="S30" s="27"/>
      <c r="T30" s="124"/>
      <c r="U30" s="89"/>
      <c r="V30" s="27"/>
      <c r="W30" s="124"/>
      <c r="X30" s="129"/>
      <c r="Y30" s="123"/>
      <c r="Z30" s="124"/>
      <c r="AA30" s="135"/>
      <c r="AB30" s="123"/>
      <c r="AC30" s="24"/>
      <c r="AD30" s="92"/>
      <c r="AE30" s="27"/>
      <c r="AF30" s="24"/>
      <c r="AG30" s="92"/>
      <c r="AH30" s="27"/>
      <c r="AI30" s="24"/>
      <c r="AJ30" s="92"/>
      <c r="AK30" s="27"/>
      <c r="AL30" s="281"/>
      <c r="AM30" s="89"/>
      <c r="AN30" s="27"/>
      <c r="AO30" s="22"/>
      <c r="AP30" s="379" t="s">
        <v>1</v>
      </c>
      <c r="AQ30" s="107"/>
      <c r="AR30" s="1"/>
    </row>
    <row r="31" spans="2:44" ht="18" customHeight="1" x14ac:dyDescent="0.25">
      <c r="B31" s="383"/>
      <c r="C31" s="280">
        <v>121.63</v>
      </c>
      <c r="D31" s="180"/>
      <c r="E31" s="25"/>
      <c r="F31" s="89">
        <v>46.54</v>
      </c>
      <c r="G31" s="180"/>
      <c r="H31" s="238"/>
      <c r="I31" s="129">
        <v>46.67</v>
      </c>
      <c r="J31" s="180"/>
      <c r="K31" s="238"/>
      <c r="L31" s="129">
        <v>54</v>
      </c>
      <c r="M31" s="180"/>
      <c r="N31" s="238"/>
      <c r="O31" s="129">
        <v>35.229999999999997</v>
      </c>
      <c r="P31" s="130"/>
      <c r="Q31" s="268"/>
      <c r="R31" s="89">
        <v>46.72</v>
      </c>
      <c r="S31" s="180"/>
      <c r="T31" s="238"/>
      <c r="U31" s="89">
        <v>46.72</v>
      </c>
      <c r="V31" s="180"/>
      <c r="W31" s="238"/>
      <c r="X31" s="129">
        <v>35.229999999999997</v>
      </c>
      <c r="Y31" s="180"/>
      <c r="Z31" s="238"/>
      <c r="AA31" s="135">
        <v>54</v>
      </c>
      <c r="AB31" s="271"/>
      <c r="AC31" s="25"/>
      <c r="AD31" s="92">
        <v>46.67</v>
      </c>
      <c r="AE31" s="180"/>
      <c r="AF31" s="25"/>
      <c r="AG31" s="92">
        <v>46.67</v>
      </c>
      <c r="AH31" s="180"/>
      <c r="AI31" s="25"/>
      <c r="AJ31" s="92">
        <v>46.54</v>
      </c>
      <c r="AK31" s="180"/>
      <c r="AL31" s="41"/>
      <c r="AM31" s="89">
        <v>58.28</v>
      </c>
      <c r="AN31" s="180"/>
      <c r="AO31" s="53"/>
      <c r="AP31" s="379"/>
      <c r="AQ31" s="107"/>
      <c r="AR31" s="1"/>
    </row>
    <row r="32" spans="2:44" ht="18" customHeight="1" x14ac:dyDescent="0.25">
      <c r="B32" s="383">
        <v>21</v>
      </c>
      <c r="C32" s="278"/>
      <c r="D32" s="21" t="s">
        <v>20</v>
      </c>
      <c r="E32" s="26">
        <f t="shared" ref="E32" si="76">E33*C34</f>
        <v>0</v>
      </c>
      <c r="F32" s="90"/>
      <c r="G32" s="21" t="s">
        <v>18</v>
      </c>
      <c r="H32" s="120">
        <f t="shared" ref="H32" si="77">H33*F34</f>
        <v>0</v>
      </c>
      <c r="I32" s="236"/>
      <c r="J32" s="21" t="s">
        <v>18</v>
      </c>
      <c r="K32" s="120">
        <f t="shared" ref="K32" si="78">K33*I34</f>
        <v>0</v>
      </c>
      <c r="L32" s="236"/>
      <c r="M32" s="21" t="s">
        <v>19</v>
      </c>
      <c r="N32" s="120">
        <f t="shared" ref="N32" si="79">N33*L34</f>
        <v>0</v>
      </c>
      <c r="O32" s="236"/>
      <c r="P32" s="21" t="s">
        <v>18</v>
      </c>
      <c r="Q32" s="269">
        <f t="shared" ref="Q32" si="80">Q33*O34</f>
        <v>0</v>
      </c>
      <c r="R32" s="90"/>
      <c r="S32" s="21" t="s">
        <v>18</v>
      </c>
      <c r="T32" s="120">
        <f t="shared" ref="T32" si="81">T33*R34</f>
        <v>0</v>
      </c>
      <c r="U32" s="90"/>
      <c r="V32" s="21" t="s">
        <v>18</v>
      </c>
      <c r="W32" s="120">
        <f t="shared" ref="W32" si="82">W33*U34</f>
        <v>0</v>
      </c>
      <c r="X32" s="236"/>
      <c r="Y32" s="21" t="s">
        <v>18</v>
      </c>
      <c r="Z32" s="120">
        <f t="shared" ref="Z32" si="83">Z33*X34</f>
        <v>0</v>
      </c>
      <c r="AA32" s="272"/>
      <c r="AB32" s="21" t="s">
        <v>19</v>
      </c>
      <c r="AC32" s="26">
        <f>AC33*AA34</f>
        <v>0</v>
      </c>
      <c r="AD32" s="93"/>
      <c r="AE32" s="21" t="s">
        <v>18</v>
      </c>
      <c r="AF32" s="26">
        <f>AF33*AD34</f>
        <v>0</v>
      </c>
      <c r="AG32" s="93"/>
      <c r="AH32" s="21" t="s">
        <v>18</v>
      </c>
      <c r="AI32" s="26">
        <f>AI33*AG34</f>
        <v>0</v>
      </c>
      <c r="AJ32" s="93"/>
      <c r="AK32" s="21" t="s">
        <v>18</v>
      </c>
      <c r="AL32" s="40">
        <f>AL33*AJ34</f>
        <v>0</v>
      </c>
      <c r="AM32" s="90"/>
      <c r="AN32" s="21" t="s">
        <v>19</v>
      </c>
      <c r="AO32" s="28">
        <f>AO33*AM34</f>
        <v>0</v>
      </c>
      <c r="AP32" s="379">
        <v>21</v>
      </c>
      <c r="AQ32" s="107"/>
      <c r="AR32" s="1"/>
    </row>
    <row r="33" spans="2:44" ht="18" customHeight="1" x14ac:dyDescent="0.25">
      <c r="B33" s="383" t="s">
        <v>15</v>
      </c>
      <c r="C33" s="279"/>
      <c r="D33" s="27"/>
      <c r="E33" s="24"/>
      <c r="F33" s="89"/>
      <c r="G33" s="27"/>
      <c r="H33" s="124"/>
      <c r="I33" s="129"/>
      <c r="J33" s="123"/>
      <c r="K33" s="124"/>
      <c r="L33" s="129"/>
      <c r="M33" s="123"/>
      <c r="N33" s="124"/>
      <c r="O33" s="129"/>
      <c r="P33" s="123"/>
      <c r="Q33" s="261"/>
      <c r="R33" s="89"/>
      <c r="S33" s="27"/>
      <c r="T33" s="124"/>
      <c r="U33" s="89"/>
      <c r="V33" s="27"/>
      <c r="W33" s="124"/>
      <c r="X33" s="129"/>
      <c r="Y33" s="123"/>
      <c r="Z33" s="124"/>
      <c r="AA33" s="135"/>
      <c r="AB33" s="123"/>
      <c r="AC33" s="24"/>
      <c r="AD33" s="92"/>
      <c r="AE33" s="27"/>
      <c r="AF33" s="24"/>
      <c r="AG33" s="92"/>
      <c r="AH33" s="27"/>
      <c r="AI33" s="24"/>
      <c r="AJ33" s="92"/>
      <c r="AK33" s="27"/>
      <c r="AL33" s="281"/>
      <c r="AM33" s="89"/>
      <c r="AN33" s="27"/>
      <c r="AO33" s="22"/>
      <c r="AP33" s="379" t="s">
        <v>1</v>
      </c>
      <c r="AQ33" s="107"/>
      <c r="AR33" s="1"/>
    </row>
    <row r="34" spans="2:44" ht="18" customHeight="1" x14ac:dyDescent="0.25">
      <c r="B34" s="383"/>
      <c r="C34" s="280">
        <v>121.63</v>
      </c>
      <c r="D34" s="180"/>
      <c r="E34" s="25"/>
      <c r="F34" s="89">
        <v>46.54</v>
      </c>
      <c r="G34" s="180"/>
      <c r="H34" s="238"/>
      <c r="I34" s="129">
        <v>46.67</v>
      </c>
      <c r="J34" s="180"/>
      <c r="K34" s="238"/>
      <c r="L34" s="129">
        <v>54</v>
      </c>
      <c r="M34" s="180"/>
      <c r="N34" s="238"/>
      <c r="O34" s="129">
        <v>35.229999999999997</v>
      </c>
      <c r="P34" s="130"/>
      <c r="Q34" s="268"/>
      <c r="R34" s="89">
        <v>46.72</v>
      </c>
      <c r="S34" s="180"/>
      <c r="T34" s="238"/>
      <c r="U34" s="89">
        <v>46.72</v>
      </c>
      <c r="V34" s="180"/>
      <c r="W34" s="238"/>
      <c r="X34" s="129">
        <v>35.229999999999997</v>
      </c>
      <c r="Y34" s="180"/>
      <c r="Z34" s="238"/>
      <c r="AA34" s="135">
        <v>54</v>
      </c>
      <c r="AB34" s="271"/>
      <c r="AC34" s="25"/>
      <c r="AD34" s="92">
        <v>46.67</v>
      </c>
      <c r="AE34" s="180"/>
      <c r="AF34" s="25"/>
      <c r="AG34" s="92">
        <v>46.67</v>
      </c>
      <c r="AH34" s="180"/>
      <c r="AI34" s="25"/>
      <c r="AJ34" s="92">
        <v>46.54</v>
      </c>
      <c r="AK34" s="180"/>
      <c r="AL34" s="41"/>
      <c r="AM34" s="89">
        <v>58.28</v>
      </c>
      <c r="AN34" s="180"/>
      <c r="AO34" s="53"/>
      <c r="AP34" s="379"/>
      <c r="AQ34" s="107"/>
      <c r="AR34" s="1"/>
    </row>
    <row r="35" spans="2:44" ht="18" customHeight="1" x14ac:dyDescent="0.25">
      <c r="B35" s="383">
        <v>20</v>
      </c>
      <c r="C35" s="278"/>
      <c r="D35" s="21" t="s">
        <v>20</v>
      </c>
      <c r="E35" s="26">
        <f t="shared" ref="E35" si="84">E36*C37</f>
        <v>0</v>
      </c>
      <c r="F35" s="90"/>
      <c r="G35" s="21" t="s">
        <v>18</v>
      </c>
      <c r="H35" s="120">
        <f t="shared" ref="H35" si="85">H36*F37</f>
        <v>0</v>
      </c>
      <c r="I35" s="236"/>
      <c r="J35" s="21" t="s">
        <v>18</v>
      </c>
      <c r="K35" s="120">
        <f t="shared" ref="K35" si="86">K36*I37</f>
        <v>0</v>
      </c>
      <c r="L35" s="236"/>
      <c r="M35" s="21" t="s">
        <v>19</v>
      </c>
      <c r="N35" s="120">
        <f t="shared" ref="N35" si="87">N36*L37</f>
        <v>0</v>
      </c>
      <c r="O35" s="236"/>
      <c r="P35" s="21" t="s">
        <v>18</v>
      </c>
      <c r="Q35" s="269">
        <f t="shared" ref="Q35" si="88">Q36*O37</f>
        <v>0</v>
      </c>
      <c r="R35" s="90"/>
      <c r="S35" s="21" t="s">
        <v>18</v>
      </c>
      <c r="T35" s="120">
        <f t="shared" ref="T35" si="89">T36*R37</f>
        <v>0</v>
      </c>
      <c r="U35" s="90"/>
      <c r="V35" s="21" t="s">
        <v>18</v>
      </c>
      <c r="W35" s="120">
        <f t="shared" ref="W35" si="90">W36*U37</f>
        <v>0</v>
      </c>
      <c r="X35" s="236"/>
      <c r="Y35" s="21" t="s">
        <v>18</v>
      </c>
      <c r="Z35" s="120">
        <f t="shared" ref="Z35" si="91">Z36*X37</f>
        <v>0</v>
      </c>
      <c r="AA35" s="272"/>
      <c r="AB35" s="21" t="s">
        <v>19</v>
      </c>
      <c r="AC35" s="26">
        <f>AC36*AA37</f>
        <v>0</v>
      </c>
      <c r="AD35" s="93"/>
      <c r="AE35" s="21" t="s">
        <v>18</v>
      </c>
      <c r="AF35" s="26">
        <f>AF36*AD37</f>
        <v>0</v>
      </c>
      <c r="AG35" s="93"/>
      <c r="AH35" s="21" t="s">
        <v>18</v>
      </c>
      <c r="AI35" s="26">
        <f>AI36*AG37</f>
        <v>0</v>
      </c>
      <c r="AJ35" s="93"/>
      <c r="AK35" s="21" t="s">
        <v>18</v>
      </c>
      <c r="AL35" s="40">
        <f>AL36*AJ37</f>
        <v>0</v>
      </c>
      <c r="AM35" s="90"/>
      <c r="AN35" s="21" t="s">
        <v>19</v>
      </c>
      <c r="AO35" s="28">
        <f>AO36*AM37</f>
        <v>0</v>
      </c>
      <c r="AP35" s="379">
        <v>20</v>
      </c>
      <c r="AQ35" s="107"/>
      <c r="AR35" s="1"/>
    </row>
    <row r="36" spans="2:44" ht="18" customHeight="1" x14ac:dyDescent="0.25">
      <c r="B36" s="383" t="s">
        <v>15</v>
      </c>
      <c r="C36" s="279"/>
      <c r="D36" s="27"/>
      <c r="E36" s="24"/>
      <c r="F36" s="89"/>
      <c r="G36" s="27"/>
      <c r="H36" s="124"/>
      <c r="I36" s="129"/>
      <c r="J36" s="123"/>
      <c r="K36" s="124"/>
      <c r="L36" s="129"/>
      <c r="M36" s="123"/>
      <c r="N36" s="124"/>
      <c r="O36" s="129"/>
      <c r="P36" s="123"/>
      <c r="Q36" s="261"/>
      <c r="R36" s="89"/>
      <c r="S36" s="27"/>
      <c r="T36" s="124"/>
      <c r="U36" s="89"/>
      <c r="V36" s="27"/>
      <c r="W36" s="124"/>
      <c r="X36" s="129"/>
      <c r="Y36" s="123"/>
      <c r="Z36" s="124"/>
      <c r="AA36" s="135"/>
      <c r="AB36" s="123"/>
      <c r="AC36" s="24"/>
      <c r="AD36" s="92"/>
      <c r="AE36" s="27"/>
      <c r="AF36" s="24"/>
      <c r="AG36" s="92"/>
      <c r="AH36" s="27"/>
      <c r="AI36" s="24"/>
      <c r="AJ36" s="92"/>
      <c r="AK36" s="27"/>
      <c r="AL36" s="281"/>
      <c r="AM36" s="89"/>
      <c r="AN36" s="27"/>
      <c r="AO36" s="22"/>
      <c r="AP36" s="379" t="s">
        <v>1</v>
      </c>
      <c r="AQ36" s="107"/>
      <c r="AR36" s="1"/>
    </row>
    <row r="37" spans="2:44" ht="18" customHeight="1" x14ac:dyDescent="0.25">
      <c r="B37" s="383"/>
      <c r="C37" s="280">
        <v>121.63</v>
      </c>
      <c r="D37" s="180"/>
      <c r="E37" s="25"/>
      <c r="F37" s="89">
        <v>46.54</v>
      </c>
      <c r="G37" s="180"/>
      <c r="H37" s="238"/>
      <c r="I37" s="129">
        <v>46.67</v>
      </c>
      <c r="J37" s="180"/>
      <c r="K37" s="238"/>
      <c r="L37" s="129">
        <v>54</v>
      </c>
      <c r="M37" s="180"/>
      <c r="N37" s="238"/>
      <c r="O37" s="129">
        <v>35.229999999999997</v>
      </c>
      <c r="P37" s="130"/>
      <c r="Q37" s="268"/>
      <c r="R37" s="89">
        <v>46.72</v>
      </c>
      <c r="S37" s="180"/>
      <c r="T37" s="238"/>
      <c r="U37" s="89">
        <v>46.72</v>
      </c>
      <c r="V37" s="180"/>
      <c r="W37" s="238"/>
      <c r="X37" s="129">
        <v>35.229999999999997</v>
      </c>
      <c r="Y37" s="180"/>
      <c r="Z37" s="238"/>
      <c r="AA37" s="135">
        <v>54</v>
      </c>
      <c r="AB37" s="271"/>
      <c r="AC37" s="25"/>
      <c r="AD37" s="92">
        <v>46.67</v>
      </c>
      <c r="AE37" s="180"/>
      <c r="AF37" s="25"/>
      <c r="AG37" s="92">
        <v>46.67</v>
      </c>
      <c r="AH37" s="180"/>
      <c r="AI37" s="25"/>
      <c r="AJ37" s="92">
        <v>46.54</v>
      </c>
      <c r="AK37" s="180"/>
      <c r="AL37" s="41"/>
      <c r="AM37" s="89">
        <v>58.28</v>
      </c>
      <c r="AN37" s="180"/>
      <c r="AO37" s="53"/>
      <c r="AP37" s="379"/>
      <c r="AQ37" s="107"/>
      <c r="AR37" s="1"/>
    </row>
    <row r="38" spans="2:44" ht="19.5" customHeight="1" x14ac:dyDescent="0.25">
      <c r="B38" s="383">
        <v>19</v>
      </c>
      <c r="C38" s="278"/>
      <c r="D38" s="21" t="s">
        <v>20</v>
      </c>
      <c r="E38" s="26">
        <f t="shared" ref="E38" si="92">E39*C40</f>
        <v>0</v>
      </c>
      <c r="F38" s="90"/>
      <c r="G38" s="21" t="s">
        <v>18</v>
      </c>
      <c r="H38" s="120">
        <f t="shared" ref="H38" si="93">H39*F40</f>
        <v>0</v>
      </c>
      <c r="I38" s="236"/>
      <c r="J38" s="21" t="s">
        <v>18</v>
      </c>
      <c r="K38" s="120">
        <f t="shared" ref="K38" si="94">K39*I40</f>
        <v>0</v>
      </c>
      <c r="L38" s="236"/>
      <c r="M38" s="21" t="s">
        <v>19</v>
      </c>
      <c r="N38" s="120">
        <f t="shared" ref="N38" si="95">N39*L40</f>
        <v>0</v>
      </c>
      <c r="O38" s="236"/>
      <c r="P38" s="21" t="s">
        <v>18</v>
      </c>
      <c r="Q38" s="269">
        <f t="shared" ref="Q38" si="96">Q39*O40</f>
        <v>0</v>
      </c>
      <c r="R38" s="90"/>
      <c r="S38" s="21" t="s">
        <v>18</v>
      </c>
      <c r="T38" s="120">
        <f t="shared" ref="T38" si="97">T39*R40</f>
        <v>0</v>
      </c>
      <c r="U38" s="90"/>
      <c r="V38" s="21" t="s">
        <v>18</v>
      </c>
      <c r="W38" s="120">
        <f t="shared" ref="W38" si="98">W39*U40</f>
        <v>0</v>
      </c>
      <c r="X38" s="236"/>
      <c r="Y38" s="21" t="s">
        <v>18</v>
      </c>
      <c r="Z38" s="120">
        <f t="shared" ref="Z38" si="99">Z39*X40</f>
        <v>0</v>
      </c>
      <c r="AA38" s="272"/>
      <c r="AB38" s="21" t="s">
        <v>19</v>
      </c>
      <c r="AC38" s="26">
        <f>AC39*AA40</f>
        <v>0</v>
      </c>
      <c r="AD38" s="93"/>
      <c r="AE38" s="21" t="s">
        <v>18</v>
      </c>
      <c r="AF38" s="26">
        <f>AF39*AD40</f>
        <v>0</v>
      </c>
      <c r="AG38" s="93"/>
      <c r="AH38" s="21" t="s">
        <v>18</v>
      </c>
      <c r="AI38" s="26">
        <f>AI39*AG40</f>
        <v>0</v>
      </c>
      <c r="AJ38" s="93"/>
      <c r="AK38" s="21" t="s">
        <v>18</v>
      </c>
      <c r="AL38" s="40">
        <f>AL39*AJ40</f>
        <v>0</v>
      </c>
      <c r="AM38" s="90"/>
      <c r="AN38" s="21" t="s">
        <v>19</v>
      </c>
      <c r="AO38" s="28">
        <f>AO39*AM40</f>
        <v>0</v>
      </c>
      <c r="AP38" s="379">
        <v>19</v>
      </c>
      <c r="AQ38" s="107"/>
      <c r="AR38" s="1"/>
    </row>
    <row r="39" spans="2:44" ht="19.5" customHeight="1" x14ac:dyDescent="0.25">
      <c r="B39" s="383" t="s">
        <v>1</v>
      </c>
      <c r="C39" s="279"/>
      <c r="D39" s="27"/>
      <c r="E39" s="24"/>
      <c r="F39" s="89"/>
      <c r="G39" s="27"/>
      <c r="H39" s="124"/>
      <c r="I39" s="129"/>
      <c r="J39" s="123"/>
      <c r="K39" s="124"/>
      <c r="L39" s="129"/>
      <c r="M39" s="123"/>
      <c r="N39" s="124"/>
      <c r="O39" s="129"/>
      <c r="P39" s="123"/>
      <c r="Q39" s="261"/>
      <c r="R39" s="89"/>
      <c r="S39" s="27"/>
      <c r="T39" s="124"/>
      <c r="U39" s="89"/>
      <c r="V39" s="27"/>
      <c r="W39" s="124"/>
      <c r="X39" s="129"/>
      <c r="Y39" s="123"/>
      <c r="Z39" s="124"/>
      <c r="AA39" s="135"/>
      <c r="AB39" s="123"/>
      <c r="AC39" s="24"/>
      <c r="AD39" s="92"/>
      <c r="AE39" s="27"/>
      <c r="AF39" s="24"/>
      <c r="AG39" s="92"/>
      <c r="AH39" s="27"/>
      <c r="AI39" s="24"/>
      <c r="AJ39" s="92"/>
      <c r="AK39" s="27"/>
      <c r="AL39" s="281"/>
      <c r="AM39" s="89"/>
      <c r="AN39" s="27"/>
      <c r="AO39" s="22"/>
      <c r="AP39" s="379" t="s">
        <v>1</v>
      </c>
      <c r="AQ39" s="107"/>
      <c r="AR39" s="1"/>
    </row>
    <row r="40" spans="2:44" ht="19.5" customHeight="1" x14ac:dyDescent="0.25">
      <c r="B40" s="383"/>
      <c r="C40" s="280">
        <v>121.63</v>
      </c>
      <c r="D40" s="180"/>
      <c r="E40" s="25"/>
      <c r="F40" s="89">
        <v>46.54</v>
      </c>
      <c r="G40" s="180"/>
      <c r="H40" s="238"/>
      <c r="I40" s="129">
        <v>46.67</v>
      </c>
      <c r="J40" s="180"/>
      <c r="K40" s="238"/>
      <c r="L40" s="129">
        <v>54</v>
      </c>
      <c r="M40" s="180"/>
      <c r="N40" s="238"/>
      <c r="O40" s="129">
        <v>35.229999999999997</v>
      </c>
      <c r="P40" s="130"/>
      <c r="Q40" s="268"/>
      <c r="R40" s="89">
        <v>46.72</v>
      </c>
      <c r="S40" s="180"/>
      <c r="T40" s="238"/>
      <c r="U40" s="89">
        <v>46.72</v>
      </c>
      <c r="V40" s="180"/>
      <c r="W40" s="238"/>
      <c r="X40" s="129">
        <v>35.229999999999997</v>
      </c>
      <c r="Y40" s="180"/>
      <c r="Z40" s="238"/>
      <c r="AA40" s="135">
        <v>54</v>
      </c>
      <c r="AB40" s="271"/>
      <c r="AC40" s="25"/>
      <c r="AD40" s="92">
        <v>46.67</v>
      </c>
      <c r="AE40" s="180"/>
      <c r="AF40" s="25"/>
      <c r="AG40" s="92">
        <v>46.67</v>
      </c>
      <c r="AH40" s="180"/>
      <c r="AI40" s="25"/>
      <c r="AJ40" s="92">
        <v>46.54</v>
      </c>
      <c r="AK40" s="180"/>
      <c r="AL40" s="41"/>
      <c r="AM40" s="89">
        <v>58.28</v>
      </c>
      <c r="AN40" s="180"/>
      <c r="AO40" s="53"/>
      <c r="AP40" s="379"/>
      <c r="AQ40" s="107"/>
      <c r="AR40" s="1"/>
    </row>
    <row r="41" spans="2:44" ht="19.5" customHeight="1" x14ac:dyDescent="0.25">
      <c r="B41" s="383">
        <v>18</v>
      </c>
      <c r="C41" s="278"/>
      <c r="D41" s="21" t="s">
        <v>20</v>
      </c>
      <c r="E41" s="26">
        <f t="shared" ref="E41" si="100">E42*C43</f>
        <v>0</v>
      </c>
      <c r="F41" s="90"/>
      <c r="G41" s="21" t="s">
        <v>18</v>
      </c>
      <c r="H41" s="120">
        <f t="shared" ref="H41" si="101">H42*F43</f>
        <v>0</v>
      </c>
      <c r="I41" s="236"/>
      <c r="J41" s="21" t="s">
        <v>18</v>
      </c>
      <c r="K41" s="120">
        <f t="shared" ref="K41" si="102">K42*I43</f>
        <v>0</v>
      </c>
      <c r="L41" s="236"/>
      <c r="M41" s="21" t="s">
        <v>19</v>
      </c>
      <c r="N41" s="120">
        <f t="shared" ref="N41" si="103">N42*L43</f>
        <v>0</v>
      </c>
      <c r="O41" s="236"/>
      <c r="P41" s="21" t="s">
        <v>18</v>
      </c>
      <c r="Q41" s="269">
        <f t="shared" ref="Q41" si="104">Q42*O43</f>
        <v>0</v>
      </c>
      <c r="R41" s="90"/>
      <c r="S41" s="21" t="s">
        <v>18</v>
      </c>
      <c r="T41" s="120">
        <f t="shared" ref="T41" si="105">T42*R43</f>
        <v>0</v>
      </c>
      <c r="U41" s="90"/>
      <c r="V41" s="21" t="s">
        <v>18</v>
      </c>
      <c r="W41" s="120">
        <f t="shared" ref="W41" si="106">W42*U43</f>
        <v>0</v>
      </c>
      <c r="X41" s="236"/>
      <c r="Y41" s="21" t="s">
        <v>18</v>
      </c>
      <c r="Z41" s="120">
        <f t="shared" ref="Z41" si="107">Z42*X43</f>
        <v>0</v>
      </c>
      <c r="AA41" s="272"/>
      <c r="AB41" s="21" t="s">
        <v>19</v>
      </c>
      <c r="AC41" s="26">
        <f>AC42*AA43</f>
        <v>0</v>
      </c>
      <c r="AD41" s="93"/>
      <c r="AE41" s="21" t="s">
        <v>18</v>
      </c>
      <c r="AF41" s="26">
        <f>AF42*AD43</f>
        <v>0</v>
      </c>
      <c r="AG41" s="93"/>
      <c r="AH41" s="21" t="s">
        <v>18</v>
      </c>
      <c r="AI41" s="26">
        <f>AI42*AG43</f>
        <v>0</v>
      </c>
      <c r="AJ41" s="93"/>
      <c r="AK41" s="21" t="s">
        <v>18</v>
      </c>
      <c r="AL41" s="40">
        <f>AL42*AJ43</f>
        <v>0</v>
      </c>
      <c r="AM41" s="90"/>
      <c r="AN41" s="21" t="s">
        <v>19</v>
      </c>
      <c r="AO41" s="28">
        <f>AO42*AM43</f>
        <v>0</v>
      </c>
      <c r="AP41" s="379">
        <v>18</v>
      </c>
      <c r="AQ41" s="107"/>
      <c r="AR41" s="1"/>
    </row>
    <row r="42" spans="2:44" ht="19.5" customHeight="1" x14ac:dyDescent="0.25">
      <c r="B42" s="383" t="s">
        <v>1</v>
      </c>
      <c r="C42" s="279"/>
      <c r="D42" s="27"/>
      <c r="E42" s="24"/>
      <c r="F42" s="89"/>
      <c r="G42" s="27"/>
      <c r="H42" s="124"/>
      <c r="I42" s="129"/>
      <c r="J42" s="123"/>
      <c r="K42" s="124"/>
      <c r="L42" s="129"/>
      <c r="M42" s="123"/>
      <c r="N42" s="124"/>
      <c r="O42" s="129"/>
      <c r="P42" s="123"/>
      <c r="Q42" s="261"/>
      <c r="R42" s="89"/>
      <c r="S42" s="27"/>
      <c r="T42" s="124"/>
      <c r="U42" s="89"/>
      <c r="V42" s="27"/>
      <c r="W42" s="124"/>
      <c r="X42" s="129"/>
      <c r="Y42" s="123"/>
      <c r="Z42" s="124"/>
      <c r="AA42" s="135"/>
      <c r="AB42" s="123"/>
      <c r="AC42" s="24"/>
      <c r="AD42" s="92"/>
      <c r="AE42" s="27"/>
      <c r="AF42" s="24"/>
      <c r="AG42" s="92"/>
      <c r="AH42" s="27"/>
      <c r="AI42" s="24"/>
      <c r="AJ42" s="92"/>
      <c r="AK42" s="27"/>
      <c r="AL42" s="281"/>
      <c r="AM42" s="89"/>
      <c r="AN42" s="27"/>
      <c r="AO42" s="22"/>
      <c r="AP42" s="379" t="s">
        <v>1</v>
      </c>
      <c r="AQ42" s="107"/>
      <c r="AR42" s="1"/>
    </row>
    <row r="43" spans="2:44" ht="19.5" customHeight="1" x14ac:dyDescent="0.25">
      <c r="B43" s="383"/>
      <c r="C43" s="280">
        <v>121.63</v>
      </c>
      <c r="D43" s="180"/>
      <c r="E43" s="25"/>
      <c r="F43" s="89">
        <v>46.54</v>
      </c>
      <c r="G43" s="180"/>
      <c r="H43" s="238"/>
      <c r="I43" s="129">
        <v>46.67</v>
      </c>
      <c r="J43" s="180"/>
      <c r="K43" s="238"/>
      <c r="L43" s="129">
        <v>54</v>
      </c>
      <c r="M43" s="180"/>
      <c r="N43" s="238"/>
      <c r="O43" s="129">
        <v>35.229999999999997</v>
      </c>
      <c r="P43" s="130"/>
      <c r="Q43" s="268"/>
      <c r="R43" s="89">
        <v>46.72</v>
      </c>
      <c r="S43" s="180"/>
      <c r="T43" s="238"/>
      <c r="U43" s="89">
        <v>46.72</v>
      </c>
      <c r="V43" s="180"/>
      <c r="W43" s="238"/>
      <c r="X43" s="129">
        <v>35.229999999999997</v>
      </c>
      <c r="Y43" s="180"/>
      <c r="Z43" s="238"/>
      <c r="AA43" s="135">
        <v>54</v>
      </c>
      <c r="AB43" s="271"/>
      <c r="AC43" s="25"/>
      <c r="AD43" s="92">
        <v>46.67</v>
      </c>
      <c r="AE43" s="180"/>
      <c r="AF43" s="25"/>
      <c r="AG43" s="92">
        <v>46.67</v>
      </c>
      <c r="AH43" s="180"/>
      <c r="AI43" s="25"/>
      <c r="AJ43" s="92">
        <v>46.54</v>
      </c>
      <c r="AK43" s="180"/>
      <c r="AL43" s="41"/>
      <c r="AM43" s="89">
        <v>58.28</v>
      </c>
      <c r="AN43" s="180"/>
      <c r="AO43" s="53"/>
      <c r="AP43" s="379"/>
      <c r="AQ43" s="107"/>
      <c r="AR43" s="1"/>
    </row>
    <row r="44" spans="2:44" ht="19.5" customHeight="1" x14ac:dyDescent="0.25">
      <c r="B44" s="383">
        <v>17</v>
      </c>
      <c r="C44" s="278"/>
      <c r="D44" s="21" t="s">
        <v>20</v>
      </c>
      <c r="E44" s="26">
        <f t="shared" ref="E44" si="108">E45*C46</f>
        <v>0</v>
      </c>
      <c r="F44" s="90"/>
      <c r="G44" s="21" t="s">
        <v>18</v>
      </c>
      <c r="H44" s="120">
        <f t="shared" ref="H44" si="109">H45*F46</f>
        <v>0</v>
      </c>
      <c r="I44" s="236"/>
      <c r="J44" s="21" t="s">
        <v>18</v>
      </c>
      <c r="K44" s="120">
        <f t="shared" ref="K44" si="110">K45*I46</f>
        <v>0</v>
      </c>
      <c r="L44" s="236"/>
      <c r="M44" s="21" t="s">
        <v>19</v>
      </c>
      <c r="N44" s="120">
        <f t="shared" ref="N44" si="111">N45*L46</f>
        <v>0</v>
      </c>
      <c r="O44" s="236"/>
      <c r="P44" s="21" t="s">
        <v>18</v>
      </c>
      <c r="Q44" s="269">
        <f t="shared" ref="Q44" si="112">Q45*O46</f>
        <v>0</v>
      </c>
      <c r="R44" s="90"/>
      <c r="S44" s="21" t="s">
        <v>18</v>
      </c>
      <c r="T44" s="120">
        <f t="shared" ref="T44" si="113">T45*R46</f>
        <v>0</v>
      </c>
      <c r="U44" s="90"/>
      <c r="V44" s="21" t="s">
        <v>18</v>
      </c>
      <c r="W44" s="120">
        <f t="shared" ref="W44" si="114">W45*U46</f>
        <v>0</v>
      </c>
      <c r="X44" s="236"/>
      <c r="Y44" s="21" t="s">
        <v>18</v>
      </c>
      <c r="Z44" s="120">
        <f t="shared" ref="Z44" si="115">Z45*X46</f>
        <v>0</v>
      </c>
      <c r="AA44" s="272"/>
      <c r="AB44" s="21" t="s">
        <v>19</v>
      </c>
      <c r="AC44" s="26">
        <f>AC45*AA46</f>
        <v>0</v>
      </c>
      <c r="AD44" s="93"/>
      <c r="AE44" s="21" t="s">
        <v>18</v>
      </c>
      <c r="AF44" s="26">
        <f>AF45*AD46</f>
        <v>0</v>
      </c>
      <c r="AG44" s="93"/>
      <c r="AH44" s="21" t="s">
        <v>18</v>
      </c>
      <c r="AI44" s="26">
        <f>AI45*AG46</f>
        <v>0</v>
      </c>
      <c r="AJ44" s="93"/>
      <c r="AK44" s="21" t="s">
        <v>18</v>
      </c>
      <c r="AL44" s="40">
        <f>AL45*AJ46</f>
        <v>0</v>
      </c>
      <c r="AM44" s="90"/>
      <c r="AN44" s="21" t="s">
        <v>19</v>
      </c>
      <c r="AO44" s="28">
        <f>AO45*AM46</f>
        <v>0</v>
      </c>
      <c r="AP44" s="379">
        <v>17</v>
      </c>
      <c r="AQ44" s="107"/>
      <c r="AR44" s="1"/>
    </row>
    <row r="45" spans="2:44" ht="19.5" customHeight="1" x14ac:dyDescent="0.25">
      <c r="B45" s="383" t="s">
        <v>2</v>
      </c>
      <c r="C45" s="279"/>
      <c r="D45" s="27"/>
      <c r="E45" s="24"/>
      <c r="F45" s="89"/>
      <c r="G45" s="27"/>
      <c r="H45" s="124"/>
      <c r="I45" s="129"/>
      <c r="J45" s="123"/>
      <c r="K45" s="124"/>
      <c r="L45" s="129"/>
      <c r="M45" s="123"/>
      <c r="N45" s="124"/>
      <c r="O45" s="129"/>
      <c r="P45" s="123"/>
      <c r="Q45" s="261"/>
      <c r="R45" s="89"/>
      <c r="S45" s="27"/>
      <c r="T45" s="124"/>
      <c r="U45" s="89"/>
      <c r="V45" s="27"/>
      <c r="W45" s="124"/>
      <c r="X45" s="129"/>
      <c r="Y45" s="123"/>
      <c r="Z45" s="124"/>
      <c r="AA45" s="135"/>
      <c r="AB45" s="123"/>
      <c r="AC45" s="24"/>
      <c r="AD45" s="92"/>
      <c r="AE45" s="27"/>
      <c r="AF45" s="24"/>
      <c r="AG45" s="92"/>
      <c r="AH45" s="27"/>
      <c r="AI45" s="24"/>
      <c r="AJ45" s="92"/>
      <c r="AK45" s="27"/>
      <c r="AL45" s="281"/>
      <c r="AM45" s="89"/>
      <c r="AN45" s="27"/>
      <c r="AO45" s="22"/>
      <c r="AP45" s="379" t="s">
        <v>2</v>
      </c>
      <c r="AQ45" s="107"/>
      <c r="AR45" s="1"/>
    </row>
    <row r="46" spans="2:44" ht="19.5" customHeight="1" x14ac:dyDescent="0.25">
      <c r="B46" s="383"/>
      <c r="C46" s="280">
        <v>121.63</v>
      </c>
      <c r="D46" s="180"/>
      <c r="E46" s="25"/>
      <c r="F46" s="89">
        <v>46.54</v>
      </c>
      <c r="G46" s="180"/>
      <c r="H46" s="238"/>
      <c r="I46" s="129">
        <v>46.67</v>
      </c>
      <c r="J46" s="180"/>
      <c r="K46" s="238"/>
      <c r="L46" s="129">
        <v>54</v>
      </c>
      <c r="M46" s="180"/>
      <c r="N46" s="238"/>
      <c r="O46" s="129">
        <v>35.229999999999997</v>
      </c>
      <c r="P46" s="130"/>
      <c r="Q46" s="268"/>
      <c r="R46" s="89">
        <v>46.72</v>
      </c>
      <c r="S46" s="180"/>
      <c r="T46" s="238"/>
      <c r="U46" s="89">
        <v>46.72</v>
      </c>
      <c r="V46" s="180"/>
      <c r="W46" s="238"/>
      <c r="X46" s="129">
        <v>35.229999999999997</v>
      </c>
      <c r="Y46" s="180"/>
      <c r="Z46" s="238"/>
      <c r="AA46" s="135">
        <v>54</v>
      </c>
      <c r="AB46" s="271"/>
      <c r="AC46" s="25"/>
      <c r="AD46" s="92">
        <v>46.67</v>
      </c>
      <c r="AE46" s="180"/>
      <c r="AF46" s="25"/>
      <c r="AG46" s="92">
        <v>46.67</v>
      </c>
      <c r="AH46" s="180"/>
      <c r="AI46" s="25"/>
      <c r="AJ46" s="92">
        <v>46.54</v>
      </c>
      <c r="AK46" s="180"/>
      <c r="AL46" s="41"/>
      <c r="AM46" s="89">
        <v>58.28</v>
      </c>
      <c r="AN46" s="180"/>
      <c r="AO46" s="53"/>
      <c r="AP46" s="379"/>
      <c r="AQ46" s="107"/>
      <c r="AR46" s="1"/>
    </row>
    <row r="47" spans="2:44" ht="19.5" customHeight="1" x14ac:dyDescent="0.25">
      <c r="B47" s="383">
        <v>16</v>
      </c>
      <c r="C47" s="278"/>
      <c r="D47" s="21" t="s">
        <v>20</v>
      </c>
      <c r="E47" s="26">
        <f t="shared" ref="E47" si="116">E48*C49</f>
        <v>0</v>
      </c>
      <c r="F47" s="90"/>
      <c r="G47" s="21" t="s">
        <v>18</v>
      </c>
      <c r="H47" s="120">
        <f t="shared" ref="H47" si="117">H48*F49</f>
        <v>0</v>
      </c>
      <c r="I47" s="236"/>
      <c r="J47" s="21" t="s">
        <v>18</v>
      </c>
      <c r="K47" s="120">
        <f t="shared" ref="K47" si="118">K48*I49</f>
        <v>0</v>
      </c>
      <c r="L47" s="236"/>
      <c r="M47" s="21" t="s">
        <v>19</v>
      </c>
      <c r="N47" s="120">
        <f t="shared" ref="N47" si="119">N48*L49</f>
        <v>0</v>
      </c>
      <c r="O47" s="236"/>
      <c r="P47" s="21" t="s">
        <v>18</v>
      </c>
      <c r="Q47" s="269">
        <f t="shared" ref="Q47" si="120">Q48*O49</f>
        <v>0</v>
      </c>
      <c r="R47" s="90"/>
      <c r="S47" s="21" t="s">
        <v>18</v>
      </c>
      <c r="T47" s="120">
        <f t="shared" ref="T47" si="121">T48*R49</f>
        <v>0</v>
      </c>
      <c r="U47" s="90"/>
      <c r="V47" s="21" t="s">
        <v>18</v>
      </c>
      <c r="W47" s="120">
        <f t="shared" ref="W47" si="122">W48*U49</f>
        <v>0</v>
      </c>
      <c r="X47" s="236"/>
      <c r="Y47" s="21" t="s">
        <v>18</v>
      </c>
      <c r="Z47" s="120">
        <f t="shared" ref="Z47" si="123">Z48*X49</f>
        <v>0</v>
      </c>
      <c r="AA47" s="272"/>
      <c r="AB47" s="21" t="s">
        <v>19</v>
      </c>
      <c r="AC47" s="26">
        <f>AC48*AA49</f>
        <v>0</v>
      </c>
      <c r="AD47" s="93"/>
      <c r="AE47" s="21" t="s">
        <v>18</v>
      </c>
      <c r="AF47" s="26">
        <f>AF48*AD49</f>
        <v>0</v>
      </c>
      <c r="AG47" s="93"/>
      <c r="AH47" s="21" t="s">
        <v>18</v>
      </c>
      <c r="AI47" s="26">
        <f>AI48*AG49</f>
        <v>0</v>
      </c>
      <c r="AJ47" s="93"/>
      <c r="AK47" s="21" t="s">
        <v>18</v>
      </c>
      <c r="AL47" s="40">
        <f>AL48*AJ49</f>
        <v>0</v>
      </c>
      <c r="AM47" s="90"/>
      <c r="AN47" s="21" t="s">
        <v>19</v>
      </c>
      <c r="AO47" s="28">
        <f>AO48*AM49</f>
        <v>0</v>
      </c>
      <c r="AP47" s="379">
        <v>16</v>
      </c>
      <c r="AQ47" s="107"/>
      <c r="AR47" s="1"/>
    </row>
    <row r="48" spans="2:44" ht="19.5" customHeight="1" x14ac:dyDescent="0.25">
      <c r="B48" s="383" t="s">
        <v>3</v>
      </c>
      <c r="C48" s="279"/>
      <c r="D48" s="27"/>
      <c r="E48" s="24"/>
      <c r="F48" s="89"/>
      <c r="G48" s="27"/>
      <c r="H48" s="124"/>
      <c r="I48" s="129"/>
      <c r="J48" s="123"/>
      <c r="K48" s="124"/>
      <c r="L48" s="129"/>
      <c r="M48" s="123"/>
      <c r="N48" s="124"/>
      <c r="O48" s="129"/>
      <c r="P48" s="123"/>
      <c r="Q48" s="261"/>
      <c r="R48" s="89"/>
      <c r="S48" s="27"/>
      <c r="T48" s="124"/>
      <c r="U48" s="89"/>
      <c r="V48" s="27"/>
      <c r="W48" s="124"/>
      <c r="X48" s="129"/>
      <c r="Y48" s="123"/>
      <c r="Z48" s="124"/>
      <c r="AA48" s="135"/>
      <c r="AB48" s="123"/>
      <c r="AC48" s="24"/>
      <c r="AD48" s="92"/>
      <c r="AE48" s="27"/>
      <c r="AF48" s="24"/>
      <c r="AG48" s="92"/>
      <c r="AH48" s="27"/>
      <c r="AI48" s="24"/>
      <c r="AJ48" s="92"/>
      <c r="AK48" s="27"/>
      <c r="AL48" s="281"/>
      <c r="AM48" s="89"/>
      <c r="AN48" s="27"/>
      <c r="AO48" s="22"/>
      <c r="AP48" s="379" t="s">
        <v>3</v>
      </c>
      <c r="AQ48" s="107"/>
      <c r="AR48" s="1"/>
    </row>
    <row r="49" spans="2:44" ht="19.5" customHeight="1" x14ac:dyDescent="0.25">
      <c r="B49" s="383"/>
      <c r="C49" s="280">
        <v>121.63</v>
      </c>
      <c r="D49" s="180"/>
      <c r="E49" s="25"/>
      <c r="F49" s="89">
        <v>46.54</v>
      </c>
      <c r="G49" s="180"/>
      <c r="H49" s="238"/>
      <c r="I49" s="129">
        <v>46.67</v>
      </c>
      <c r="J49" s="180"/>
      <c r="K49" s="238"/>
      <c r="L49" s="129">
        <v>54</v>
      </c>
      <c r="M49" s="180"/>
      <c r="N49" s="238"/>
      <c r="O49" s="129">
        <v>35.229999999999997</v>
      </c>
      <c r="P49" s="130"/>
      <c r="Q49" s="268"/>
      <c r="R49" s="89">
        <v>46.72</v>
      </c>
      <c r="S49" s="180"/>
      <c r="T49" s="238"/>
      <c r="U49" s="89">
        <v>46.72</v>
      </c>
      <c r="V49" s="180"/>
      <c r="W49" s="238"/>
      <c r="X49" s="129">
        <v>35.229999999999997</v>
      </c>
      <c r="Y49" s="180"/>
      <c r="Z49" s="238"/>
      <c r="AA49" s="135">
        <v>54</v>
      </c>
      <c r="AB49" s="271"/>
      <c r="AC49" s="25"/>
      <c r="AD49" s="92">
        <v>46.67</v>
      </c>
      <c r="AE49" s="180"/>
      <c r="AF49" s="25"/>
      <c r="AG49" s="92">
        <v>46.67</v>
      </c>
      <c r="AH49" s="180"/>
      <c r="AI49" s="25"/>
      <c r="AJ49" s="92">
        <v>46.54</v>
      </c>
      <c r="AK49" s="180"/>
      <c r="AL49" s="41"/>
      <c r="AM49" s="89">
        <v>58.28</v>
      </c>
      <c r="AN49" s="180"/>
      <c r="AO49" s="53"/>
      <c r="AP49" s="379"/>
      <c r="AQ49" s="107"/>
      <c r="AR49" s="1"/>
    </row>
    <row r="50" spans="2:44" ht="19.5" customHeight="1" x14ac:dyDescent="0.25">
      <c r="B50" s="383">
        <v>15</v>
      </c>
      <c r="C50" s="278"/>
      <c r="D50" s="21" t="s">
        <v>20</v>
      </c>
      <c r="E50" s="26">
        <f t="shared" ref="E50" si="124">E51*C52</f>
        <v>0</v>
      </c>
      <c r="F50" s="90"/>
      <c r="G50" s="21" t="s">
        <v>18</v>
      </c>
      <c r="H50" s="120">
        <f t="shared" ref="H50" si="125">H51*F52</f>
        <v>0</v>
      </c>
      <c r="I50" s="236"/>
      <c r="J50" s="21" t="s">
        <v>18</v>
      </c>
      <c r="K50" s="120">
        <f t="shared" ref="K50" si="126">K51*I52</f>
        <v>0</v>
      </c>
      <c r="L50" s="236"/>
      <c r="M50" s="21" t="s">
        <v>19</v>
      </c>
      <c r="N50" s="120">
        <f t="shared" ref="N50" si="127">N51*L52</f>
        <v>0</v>
      </c>
      <c r="O50" s="236"/>
      <c r="P50" s="21" t="s">
        <v>18</v>
      </c>
      <c r="Q50" s="269">
        <f t="shared" ref="Q50" si="128">Q51*O52</f>
        <v>0</v>
      </c>
      <c r="R50" s="90"/>
      <c r="S50" s="21" t="s">
        <v>18</v>
      </c>
      <c r="T50" s="120">
        <f t="shared" ref="T50" si="129">T51*R52</f>
        <v>0</v>
      </c>
      <c r="U50" s="90"/>
      <c r="V50" s="21" t="s">
        <v>18</v>
      </c>
      <c r="W50" s="120">
        <f t="shared" ref="W50" si="130">W51*U52</f>
        <v>0</v>
      </c>
      <c r="X50" s="236"/>
      <c r="Y50" s="21" t="s">
        <v>18</v>
      </c>
      <c r="Z50" s="120">
        <f t="shared" ref="Z50" si="131">Z51*X52</f>
        <v>0</v>
      </c>
      <c r="AA50" s="272"/>
      <c r="AB50" s="21" t="s">
        <v>19</v>
      </c>
      <c r="AC50" s="26">
        <f>AC51*AA52</f>
        <v>0</v>
      </c>
      <c r="AD50" s="93"/>
      <c r="AE50" s="21" t="s">
        <v>18</v>
      </c>
      <c r="AF50" s="26">
        <f>AF51*AD52</f>
        <v>0</v>
      </c>
      <c r="AG50" s="93"/>
      <c r="AH50" s="21" t="s">
        <v>18</v>
      </c>
      <c r="AI50" s="26">
        <f>AI51*AG52</f>
        <v>0</v>
      </c>
      <c r="AJ50" s="93"/>
      <c r="AK50" s="21" t="s">
        <v>18</v>
      </c>
      <c r="AL50" s="40">
        <f>AL51*AJ52</f>
        <v>0</v>
      </c>
      <c r="AM50" s="90"/>
      <c r="AN50" s="21" t="s">
        <v>19</v>
      </c>
      <c r="AO50" s="28">
        <f>AO51*AM52</f>
        <v>0</v>
      </c>
      <c r="AP50" s="379">
        <v>15</v>
      </c>
      <c r="AQ50" s="107"/>
      <c r="AR50" s="1"/>
    </row>
    <row r="51" spans="2:44" ht="19.5" customHeight="1" x14ac:dyDescent="0.25">
      <c r="B51" s="383" t="s">
        <v>4</v>
      </c>
      <c r="C51" s="279"/>
      <c r="D51" s="27"/>
      <c r="E51" s="24"/>
      <c r="F51" s="89"/>
      <c r="G51" s="27"/>
      <c r="H51" s="124"/>
      <c r="I51" s="129"/>
      <c r="J51" s="123"/>
      <c r="K51" s="124"/>
      <c r="L51" s="129"/>
      <c r="M51" s="123"/>
      <c r="N51" s="124"/>
      <c r="O51" s="129"/>
      <c r="P51" s="123"/>
      <c r="Q51" s="261"/>
      <c r="R51" s="89"/>
      <c r="S51" s="27"/>
      <c r="T51" s="124"/>
      <c r="U51" s="89"/>
      <c r="V51" s="27"/>
      <c r="W51" s="124"/>
      <c r="X51" s="129"/>
      <c r="Y51" s="123"/>
      <c r="Z51" s="124"/>
      <c r="AA51" s="135"/>
      <c r="AB51" s="123"/>
      <c r="AC51" s="24"/>
      <c r="AD51" s="92"/>
      <c r="AE51" s="27"/>
      <c r="AF51" s="24"/>
      <c r="AG51" s="92"/>
      <c r="AH51" s="27"/>
      <c r="AI51" s="24"/>
      <c r="AJ51" s="92"/>
      <c r="AK51" s="27"/>
      <c r="AL51" s="281"/>
      <c r="AM51" s="89"/>
      <c r="AN51" s="27"/>
      <c r="AO51" s="22"/>
      <c r="AP51" s="379" t="s">
        <v>4</v>
      </c>
      <c r="AQ51" s="107"/>
      <c r="AR51" s="1"/>
    </row>
    <row r="52" spans="2:44" ht="19.5" customHeight="1" x14ac:dyDescent="0.25">
      <c r="B52" s="383"/>
      <c r="C52" s="280">
        <v>121.63</v>
      </c>
      <c r="D52" s="180"/>
      <c r="E52" s="25"/>
      <c r="F52" s="89">
        <v>46.54</v>
      </c>
      <c r="G52" s="180"/>
      <c r="H52" s="238"/>
      <c r="I52" s="129">
        <v>46.67</v>
      </c>
      <c r="J52" s="180"/>
      <c r="K52" s="238"/>
      <c r="L52" s="129">
        <v>54</v>
      </c>
      <c r="M52" s="180"/>
      <c r="N52" s="238"/>
      <c r="O52" s="129">
        <v>35.229999999999997</v>
      </c>
      <c r="P52" s="130"/>
      <c r="Q52" s="268"/>
      <c r="R52" s="89">
        <v>46.72</v>
      </c>
      <c r="S52" s="180"/>
      <c r="T52" s="238"/>
      <c r="U52" s="89">
        <v>46.72</v>
      </c>
      <c r="V52" s="180"/>
      <c r="W52" s="238"/>
      <c r="X52" s="129">
        <v>35.229999999999997</v>
      </c>
      <c r="Y52" s="180"/>
      <c r="Z52" s="238"/>
      <c r="AA52" s="135">
        <v>54</v>
      </c>
      <c r="AB52" s="271"/>
      <c r="AC52" s="25"/>
      <c r="AD52" s="92">
        <v>46.67</v>
      </c>
      <c r="AE52" s="180"/>
      <c r="AF52" s="25"/>
      <c r="AG52" s="92">
        <v>46.67</v>
      </c>
      <c r="AH52" s="180"/>
      <c r="AI52" s="25"/>
      <c r="AJ52" s="92">
        <v>46.54</v>
      </c>
      <c r="AK52" s="180"/>
      <c r="AL52" s="41"/>
      <c r="AM52" s="89">
        <v>58.28</v>
      </c>
      <c r="AN52" s="180"/>
      <c r="AO52" s="53"/>
      <c r="AP52" s="379"/>
      <c r="AQ52" s="107"/>
      <c r="AR52" s="1"/>
    </row>
    <row r="53" spans="2:44" ht="19.5" customHeight="1" x14ac:dyDescent="0.25">
      <c r="B53" s="383">
        <v>14</v>
      </c>
      <c r="C53" s="278"/>
      <c r="D53" s="21" t="s">
        <v>20</v>
      </c>
      <c r="E53" s="26">
        <f t="shared" ref="E53" si="132">E54*C55</f>
        <v>0</v>
      </c>
      <c r="F53" s="90"/>
      <c r="G53" s="21" t="s">
        <v>18</v>
      </c>
      <c r="H53" s="120">
        <f t="shared" ref="H53" si="133">H54*F55</f>
        <v>0</v>
      </c>
      <c r="I53" s="236"/>
      <c r="J53" s="21" t="s">
        <v>18</v>
      </c>
      <c r="K53" s="120">
        <f t="shared" ref="K53" si="134">K54*I55</f>
        <v>0</v>
      </c>
      <c r="L53" s="236"/>
      <c r="M53" s="21" t="s">
        <v>19</v>
      </c>
      <c r="N53" s="120">
        <f t="shared" ref="N53" si="135">N54*L55</f>
        <v>0</v>
      </c>
      <c r="O53" s="236"/>
      <c r="P53" s="21" t="s">
        <v>18</v>
      </c>
      <c r="Q53" s="269">
        <f t="shared" ref="Q53" si="136">Q54*O55</f>
        <v>0</v>
      </c>
      <c r="R53" s="90"/>
      <c r="S53" s="21" t="s">
        <v>18</v>
      </c>
      <c r="T53" s="120">
        <f t="shared" ref="T53" si="137">T54*R55</f>
        <v>0</v>
      </c>
      <c r="U53" s="90"/>
      <c r="V53" s="21" t="s">
        <v>18</v>
      </c>
      <c r="W53" s="120">
        <f t="shared" ref="W53" si="138">W54*U55</f>
        <v>0</v>
      </c>
      <c r="X53" s="236"/>
      <c r="Y53" s="21" t="s">
        <v>18</v>
      </c>
      <c r="Z53" s="120">
        <f t="shared" ref="Z53" si="139">Z54*X55</f>
        <v>0</v>
      </c>
      <c r="AA53" s="272"/>
      <c r="AB53" s="21" t="s">
        <v>19</v>
      </c>
      <c r="AC53" s="26">
        <f>AC54*AA55</f>
        <v>0</v>
      </c>
      <c r="AD53" s="93"/>
      <c r="AE53" s="21" t="s">
        <v>18</v>
      </c>
      <c r="AF53" s="26">
        <f>AF54*AD55</f>
        <v>0</v>
      </c>
      <c r="AG53" s="93"/>
      <c r="AH53" s="21" t="s">
        <v>18</v>
      </c>
      <c r="AI53" s="26">
        <f>AI54*AG55</f>
        <v>0</v>
      </c>
      <c r="AJ53" s="93"/>
      <c r="AK53" s="21" t="s">
        <v>18</v>
      </c>
      <c r="AL53" s="40">
        <f>AL54*AJ55</f>
        <v>0</v>
      </c>
      <c r="AM53" s="90"/>
      <c r="AN53" s="21" t="s">
        <v>19</v>
      </c>
      <c r="AO53" s="28">
        <f>AO54*AM55</f>
        <v>0</v>
      </c>
      <c r="AP53" s="379">
        <v>14</v>
      </c>
      <c r="AQ53" s="107"/>
      <c r="AR53" s="1"/>
    </row>
    <row r="54" spans="2:44" ht="19.5" customHeight="1" x14ac:dyDescent="0.25">
      <c r="B54" s="383" t="s">
        <v>4</v>
      </c>
      <c r="C54" s="279"/>
      <c r="D54" s="27"/>
      <c r="E54" s="24"/>
      <c r="F54" s="89"/>
      <c r="G54" s="27"/>
      <c r="H54" s="124"/>
      <c r="I54" s="129"/>
      <c r="J54" s="123"/>
      <c r="K54" s="124"/>
      <c r="L54" s="129"/>
      <c r="M54" s="123"/>
      <c r="N54" s="124"/>
      <c r="O54" s="129"/>
      <c r="P54" s="123"/>
      <c r="Q54" s="261"/>
      <c r="R54" s="89"/>
      <c r="S54" s="27"/>
      <c r="T54" s="124"/>
      <c r="U54" s="89"/>
      <c r="V54" s="27"/>
      <c r="W54" s="124"/>
      <c r="X54" s="129"/>
      <c r="Y54" s="123"/>
      <c r="Z54" s="124"/>
      <c r="AA54" s="135"/>
      <c r="AB54" s="123"/>
      <c r="AC54" s="24"/>
      <c r="AD54" s="92"/>
      <c r="AE54" s="27"/>
      <c r="AF54" s="24"/>
      <c r="AG54" s="92"/>
      <c r="AH54" s="27"/>
      <c r="AI54" s="24"/>
      <c r="AJ54" s="92"/>
      <c r="AK54" s="27"/>
      <c r="AL54" s="281"/>
      <c r="AM54" s="89"/>
      <c r="AN54" s="27"/>
      <c r="AO54" s="22"/>
      <c r="AP54" s="379" t="s">
        <v>4</v>
      </c>
      <c r="AQ54" s="107"/>
      <c r="AR54" s="1"/>
    </row>
    <row r="55" spans="2:44" ht="19.5" customHeight="1" x14ac:dyDescent="0.25">
      <c r="B55" s="383"/>
      <c r="C55" s="280">
        <v>121.63</v>
      </c>
      <c r="D55" s="180"/>
      <c r="E55" s="25"/>
      <c r="F55" s="89">
        <v>46.54</v>
      </c>
      <c r="G55" s="180"/>
      <c r="H55" s="238"/>
      <c r="I55" s="129">
        <v>46.67</v>
      </c>
      <c r="J55" s="180"/>
      <c r="K55" s="238"/>
      <c r="L55" s="129">
        <v>54</v>
      </c>
      <c r="M55" s="180"/>
      <c r="N55" s="238"/>
      <c r="O55" s="129">
        <v>35.229999999999997</v>
      </c>
      <c r="P55" s="130"/>
      <c r="Q55" s="268"/>
      <c r="R55" s="89">
        <v>46.72</v>
      </c>
      <c r="S55" s="180"/>
      <c r="T55" s="238"/>
      <c r="U55" s="89">
        <v>46.72</v>
      </c>
      <c r="V55" s="180"/>
      <c r="W55" s="238"/>
      <c r="X55" s="129">
        <v>35.229999999999997</v>
      </c>
      <c r="Y55" s="180"/>
      <c r="Z55" s="238"/>
      <c r="AA55" s="135">
        <v>54</v>
      </c>
      <c r="AB55" s="271"/>
      <c r="AC55" s="25"/>
      <c r="AD55" s="92">
        <v>46.67</v>
      </c>
      <c r="AE55" s="180"/>
      <c r="AF55" s="25"/>
      <c r="AG55" s="92">
        <v>46.67</v>
      </c>
      <c r="AH55" s="180"/>
      <c r="AI55" s="25"/>
      <c r="AJ55" s="92">
        <v>46.54</v>
      </c>
      <c r="AK55" s="180"/>
      <c r="AL55" s="41"/>
      <c r="AM55" s="89">
        <v>58.28</v>
      </c>
      <c r="AN55" s="180"/>
      <c r="AO55" s="53"/>
      <c r="AP55" s="379"/>
      <c r="AQ55" s="107"/>
      <c r="AR55" s="1"/>
    </row>
    <row r="56" spans="2:44" ht="19.5" customHeight="1" x14ac:dyDescent="0.25">
      <c r="B56" s="383">
        <v>13</v>
      </c>
      <c r="C56" s="278"/>
      <c r="D56" s="21" t="s">
        <v>20</v>
      </c>
      <c r="E56" s="26">
        <f t="shared" ref="E56" si="140">E57*C58</f>
        <v>0</v>
      </c>
      <c r="F56" s="90"/>
      <c r="G56" s="21" t="s">
        <v>18</v>
      </c>
      <c r="H56" s="120">
        <f t="shared" ref="H56" si="141">H57*F58</f>
        <v>0</v>
      </c>
      <c r="I56" s="236"/>
      <c r="J56" s="21" t="s">
        <v>18</v>
      </c>
      <c r="K56" s="120">
        <f t="shared" ref="K56" si="142">K57*I58</f>
        <v>0</v>
      </c>
      <c r="L56" s="236"/>
      <c r="M56" s="21" t="s">
        <v>19</v>
      </c>
      <c r="N56" s="120">
        <f t="shared" ref="N56" si="143">N57*L58</f>
        <v>0</v>
      </c>
      <c r="O56" s="236"/>
      <c r="P56" s="21" t="s">
        <v>18</v>
      </c>
      <c r="Q56" s="269">
        <f t="shared" ref="Q56" si="144">Q57*O58</f>
        <v>0</v>
      </c>
      <c r="R56" s="90"/>
      <c r="S56" s="21" t="s">
        <v>18</v>
      </c>
      <c r="T56" s="120">
        <f t="shared" ref="T56" si="145">T57*R58</f>
        <v>0</v>
      </c>
      <c r="U56" s="90"/>
      <c r="V56" s="21" t="s">
        <v>18</v>
      </c>
      <c r="W56" s="120">
        <f t="shared" ref="W56" si="146">W57*U58</f>
        <v>0</v>
      </c>
      <c r="X56" s="236"/>
      <c r="Y56" s="21" t="s">
        <v>18</v>
      </c>
      <c r="Z56" s="120">
        <f t="shared" ref="Z56" si="147">Z57*X58</f>
        <v>0</v>
      </c>
      <c r="AA56" s="272"/>
      <c r="AB56" s="21" t="s">
        <v>19</v>
      </c>
      <c r="AC56" s="26">
        <f>AC57*AA58</f>
        <v>0</v>
      </c>
      <c r="AD56" s="93"/>
      <c r="AE56" s="21" t="s">
        <v>18</v>
      </c>
      <c r="AF56" s="26">
        <f>AF57*AD58</f>
        <v>0</v>
      </c>
      <c r="AG56" s="93"/>
      <c r="AH56" s="21" t="s">
        <v>18</v>
      </c>
      <c r="AI56" s="26">
        <f>AI57*AG58</f>
        <v>0</v>
      </c>
      <c r="AJ56" s="93"/>
      <c r="AK56" s="21" t="s">
        <v>18</v>
      </c>
      <c r="AL56" s="40">
        <f>AL57*AJ58</f>
        <v>0</v>
      </c>
      <c r="AM56" s="90"/>
      <c r="AN56" s="21" t="s">
        <v>19</v>
      </c>
      <c r="AO56" s="28">
        <f>AO57*AM58</f>
        <v>0</v>
      </c>
      <c r="AP56" s="379">
        <v>13</v>
      </c>
      <c r="AQ56" s="107"/>
      <c r="AR56" s="1"/>
    </row>
    <row r="57" spans="2:44" ht="19.5" customHeight="1" x14ac:dyDescent="0.25">
      <c r="B57" s="383" t="s">
        <v>5</v>
      </c>
      <c r="C57" s="279"/>
      <c r="D57" s="27"/>
      <c r="E57" s="24"/>
      <c r="F57" s="89"/>
      <c r="G57" s="27"/>
      <c r="H57" s="124"/>
      <c r="I57" s="129"/>
      <c r="J57" s="123"/>
      <c r="K57" s="124"/>
      <c r="L57" s="129"/>
      <c r="M57" s="123"/>
      <c r="N57" s="124"/>
      <c r="O57" s="129"/>
      <c r="P57" s="123"/>
      <c r="Q57" s="261"/>
      <c r="R57" s="89"/>
      <c r="S57" s="27"/>
      <c r="T57" s="124"/>
      <c r="U57" s="89"/>
      <c r="V57" s="27"/>
      <c r="W57" s="124"/>
      <c r="X57" s="129"/>
      <c r="Y57" s="123"/>
      <c r="Z57" s="124"/>
      <c r="AA57" s="135"/>
      <c r="AB57" s="123"/>
      <c r="AC57" s="24"/>
      <c r="AD57" s="92"/>
      <c r="AE57" s="27"/>
      <c r="AF57" s="24"/>
      <c r="AG57" s="92"/>
      <c r="AH57" s="27"/>
      <c r="AI57" s="24"/>
      <c r="AJ57" s="92"/>
      <c r="AK57" s="27"/>
      <c r="AL57" s="281"/>
      <c r="AM57" s="89"/>
      <c r="AN57" s="27"/>
      <c r="AO57" s="22"/>
      <c r="AP57" s="379" t="s">
        <v>5</v>
      </c>
      <c r="AQ57" s="107"/>
      <c r="AR57" s="1"/>
    </row>
    <row r="58" spans="2:44" ht="19.5" customHeight="1" x14ac:dyDescent="0.25">
      <c r="B58" s="383"/>
      <c r="C58" s="280">
        <v>121.63</v>
      </c>
      <c r="D58" s="180"/>
      <c r="E58" s="25"/>
      <c r="F58" s="89">
        <v>46.54</v>
      </c>
      <c r="G58" s="180"/>
      <c r="H58" s="238"/>
      <c r="I58" s="129">
        <v>46.67</v>
      </c>
      <c r="J58" s="180"/>
      <c r="K58" s="238"/>
      <c r="L58" s="129">
        <v>54</v>
      </c>
      <c r="M58" s="180"/>
      <c r="N58" s="238"/>
      <c r="O58" s="129">
        <v>35.229999999999997</v>
      </c>
      <c r="P58" s="130"/>
      <c r="Q58" s="268"/>
      <c r="R58" s="89">
        <v>46.72</v>
      </c>
      <c r="S58" s="180"/>
      <c r="T58" s="238"/>
      <c r="U58" s="89">
        <v>46.72</v>
      </c>
      <c r="V58" s="180"/>
      <c r="W58" s="238"/>
      <c r="X58" s="129">
        <v>35.229999999999997</v>
      </c>
      <c r="Y58" s="180"/>
      <c r="Z58" s="238"/>
      <c r="AA58" s="135">
        <v>54</v>
      </c>
      <c r="AB58" s="321"/>
      <c r="AC58" s="25"/>
      <c r="AD58" s="92">
        <v>46.67</v>
      </c>
      <c r="AE58" s="180"/>
      <c r="AF58" s="25"/>
      <c r="AG58" s="92">
        <v>46.67</v>
      </c>
      <c r="AH58" s="180"/>
      <c r="AI58" s="25"/>
      <c r="AJ58" s="92">
        <v>46.54</v>
      </c>
      <c r="AK58" s="180"/>
      <c r="AL58" s="41"/>
      <c r="AM58" s="89">
        <v>58.28</v>
      </c>
      <c r="AN58" s="180"/>
      <c r="AO58" s="53"/>
      <c r="AP58" s="379"/>
      <c r="AQ58" s="107"/>
      <c r="AR58" s="1"/>
    </row>
    <row r="59" spans="2:44" ht="19.5" customHeight="1" x14ac:dyDescent="0.25">
      <c r="B59" s="383">
        <v>12</v>
      </c>
      <c r="C59" s="278"/>
      <c r="D59" s="21" t="s">
        <v>20</v>
      </c>
      <c r="E59" s="26">
        <f t="shared" ref="E59" si="148">E60*C61</f>
        <v>0</v>
      </c>
      <c r="F59" s="90"/>
      <c r="G59" s="21" t="s">
        <v>18</v>
      </c>
      <c r="H59" s="120">
        <f t="shared" ref="H59" si="149">H60*F61</f>
        <v>0</v>
      </c>
      <c r="I59" s="236"/>
      <c r="J59" s="21" t="s">
        <v>18</v>
      </c>
      <c r="K59" s="120">
        <f t="shared" ref="K59" si="150">K60*I61</f>
        <v>0</v>
      </c>
      <c r="L59" s="236"/>
      <c r="M59" s="21" t="s">
        <v>19</v>
      </c>
      <c r="N59" s="120">
        <f t="shared" ref="N59" si="151">N60*L61</f>
        <v>0</v>
      </c>
      <c r="O59" s="236"/>
      <c r="P59" s="21" t="s">
        <v>18</v>
      </c>
      <c r="Q59" s="269">
        <f t="shared" ref="Q59" si="152">Q60*O61</f>
        <v>0</v>
      </c>
      <c r="R59" s="90"/>
      <c r="S59" s="21" t="s">
        <v>18</v>
      </c>
      <c r="T59" s="120">
        <f t="shared" ref="T59" si="153">T60*R61</f>
        <v>0</v>
      </c>
      <c r="U59" s="90"/>
      <c r="V59" s="21" t="s">
        <v>18</v>
      </c>
      <c r="W59" s="120">
        <f t="shared" ref="W59" si="154">W60*U61</f>
        <v>0</v>
      </c>
      <c r="X59" s="236"/>
      <c r="Y59" s="21" t="s">
        <v>18</v>
      </c>
      <c r="Z59" s="120">
        <f t="shared" ref="Z59" si="155">Z60*X61</f>
        <v>0</v>
      </c>
      <c r="AA59" s="272"/>
      <c r="AB59" s="21" t="s">
        <v>19</v>
      </c>
      <c r="AC59" s="26">
        <f>AC60*AA61</f>
        <v>0</v>
      </c>
      <c r="AD59" s="93"/>
      <c r="AE59" s="21" t="s">
        <v>18</v>
      </c>
      <c r="AF59" s="26">
        <f>AF60*AD61</f>
        <v>0</v>
      </c>
      <c r="AG59" s="93"/>
      <c r="AH59" s="21" t="s">
        <v>18</v>
      </c>
      <c r="AI59" s="26">
        <f>AI60*AG61</f>
        <v>0</v>
      </c>
      <c r="AJ59" s="93"/>
      <c r="AK59" s="21" t="s">
        <v>18</v>
      </c>
      <c r="AL59" s="40">
        <f>AL60*AJ61</f>
        <v>0</v>
      </c>
      <c r="AM59" s="90"/>
      <c r="AN59" s="21" t="s">
        <v>19</v>
      </c>
      <c r="AO59" s="28">
        <f>AO60*AM61</f>
        <v>0</v>
      </c>
      <c r="AP59" s="379">
        <v>12</v>
      </c>
      <c r="AQ59" s="107"/>
      <c r="AR59" s="1"/>
    </row>
    <row r="60" spans="2:44" ht="19.5" customHeight="1" x14ac:dyDescent="0.25">
      <c r="B60" s="383" t="s">
        <v>6</v>
      </c>
      <c r="C60" s="279"/>
      <c r="D60" s="27"/>
      <c r="E60" s="24"/>
      <c r="F60" s="89"/>
      <c r="G60" s="27"/>
      <c r="H60" s="124"/>
      <c r="I60" s="129"/>
      <c r="J60" s="123"/>
      <c r="K60" s="124"/>
      <c r="L60" s="129"/>
      <c r="M60" s="123"/>
      <c r="N60" s="124"/>
      <c r="O60" s="129"/>
      <c r="P60" s="123"/>
      <c r="Q60" s="261"/>
      <c r="R60" s="89"/>
      <c r="S60" s="27"/>
      <c r="T60" s="124"/>
      <c r="U60" s="89"/>
      <c r="V60" s="27"/>
      <c r="W60" s="124"/>
      <c r="X60" s="129"/>
      <c r="Y60" s="123"/>
      <c r="Z60" s="124"/>
      <c r="AA60" s="135"/>
      <c r="AB60" s="355"/>
      <c r="AC60" s="24"/>
      <c r="AD60" s="92"/>
      <c r="AE60" s="27"/>
      <c r="AF60" s="24"/>
      <c r="AG60" s="92"/>
      <c r="AH60" s="27"/>
      <c r="AI60" s="24"/>
      <c r="AJ60" s="92"/>
      <c r="AK60" s="27"/>
      <c r="AL60" s="281"/>
      <c r="AM60" s="89"/>
      <c r="AN60" s="27"/>
      <c r="AO60" s="22"/>
      <c r="AP60" s="379" t="s">
        <v>6</v>
      </c>
      <c r="AQ60" s="107"/>
      <c r="AR60" s="1"/>
    </row>
    <row r="61" spans="2:44" ht="19.5" customHeight="1" x14ac:dyDescent="0.25">
      <c r="B61" s="383"/>
      <c r="C61" s="280">
        <v>121.63</v>
      </c>
      <c r="D61" s="180"/>
      <c r="E61" s="25"/>
      <c r="F61" s="89">
        <v>46.54</v>
      </c>
      <c r="G61" s="180"/>
      <c r="H61" s="238"/>
      <c r="I61" s="129">
        <v>46.67</v>
      </c>
      <c r="J61" s="180"/>
      <c r="K61" s="238"/>
      <c r="L61" s="129">
        <v>54</v>
      </c>
      <c r="M61" s="180"/>
      <c r="N61" s="238"/>
      <c r="O61" s="129">
        <v>35.229999999999997</v>
      </c>
      <c r="P61" s="130"/>
      <c r="Q61" s="268"/>
      <c r="R61" s="89">
        <v>46.72</v>
      </c>
      <c r="S61" s="180"/>
      <c r="T61" s="238"/>
      <c r="U61" s="89">
        <v>46.72</v>
      </c>
      <c r="V61" s="180"/>
      <c r="W61" s="238"/>
      <c r="X61" s="129">
        <v>35.229999999999997</v>
      </c>
      <c r="Y61" s="180"/>
      <c r="Z61" s="238"/>
      <c r="AA61" s="135">
        <v>54</v>
      </c>
      <c r="AB61" s="271"/>
      <c r="AC61" s="25"/>
      <c r="AD61" s="92">
        <v>46.67</v>
      </c>
      <c r="AE61" s="180"/>
      <c r="AF61" s="25"/>
      <c r="AG61" s="92">
        <v>46.67</v>
      </c>
      <c r="AH61" s="180"/>
      <c r="AI61" s="25"/>
      <c r="AJ61" s="92">
        <v>46.54</v>
      </c>
      <c r="AK61" s="180"/>
      <c r="AL61" s="41"/>
      <c r="AM61" s="89">
        <v>58.28</v>
      </c>
      <c r="AN61" s="180"/>
      <c r="AO61" s="53"/>
      <c r="AP61" s="379"/>
      <c r="AQ61" s="107"/>
      <c r="AR61" s="1"/>
    </row>
    <row r="62" spans="2:44" ht="20.25" customHeight="1" x14ac:dyDescent="0.25">
      <c r="B62" s="383">
        <v>11</v>
      </c>
      <c r="C62" s="278"/>
      <c r="D62" s="21" t="s">
        <v>20</v>
      </c>
      <c r="E62" s="26">
        <f t="shared" ref="E62" si="156">E63*C64</f>
        <v>0</v>
      </c>
      <c r="F62" s="90"/>
      <c r="G62" s="21" t="s">
        <v>18</v>
      </c>
      <c r="H62" s="120">
        <f t="shared" ref="H62" si="157">H63*F64</f>
        <v>0</v>
      </c>
      <c r="I62" s="236"/>
      <c r="J62" s="21" t="s">
        <v>18</v>
      </c>
      <c r="K62" s="120">
        <f t="shared" ref="K62" si="158">K63*I64</f>
        <v>0</v>
      </c>
      <c r="L62" s="236"/>
      <c r="M62" s="21" t="s">
        <v>19</v>
      </c>
      <c r="N62" s="120">
        <f t="shared" ref="N62" si="159">N63*L64</f>
        <v>0</v>
      </c>
      <c r="O62" s="236"/>
      <c r="P62" s="21" t="s">
        <v>18</v>
      </c>
      <c r="Q62" s="269">
        <f t="shared" ref="Q62" si="160">Q63*O64</f>
        <v>0</v>
      </c>
      <c r="R62" s="90"/>
      <c r="S62" s="21" t="s">
        <v>18</v>
      </c>
      <c r="T62" s="120">
        <f t="shared" ref="T62" si="161">T63*R64</f>
        <v>0</v>
      </c>
      <c r="U62" s="90"/>
      <c r="V62" s="21" t="s">
        <v>18</v>
      </c>
      <c r="W62" s="120">
        <f t="shared" ref="W62" si="162">W63*U64</f>
        <v>0</v>
      </c>
      <c r="X62" s="236"/>
      <c r="Y62" s="21" t="s">
        <v>18</v>
      </c>
      <c r="Z62" s="120">
        <f t="shared" ref="Z62" si="163">Z63*X64</f>
        <v>0</v>
      </c>
      <c r="AA62" s="272"/>
      <c r="AB62" s="21" t="s">
        <v>19</v>
      </c>
      <c r="AC62" s="26">
        <f>AC63*AA64</f>
        <v>0</v>
      </c>
      <c r="AD62" s="93"/>
      <c r="AE62" s="21" t="s">
        <v>18</v>
      </c>
      <c r="AF62" s="26">
        <f>AF63*AD64</f>
        <v>0</v>
      </c>
      <c r="AG62" s="93"/>
      <c r="AH62" s="21" t="s">
        <v>18</v>
      </c>
      <c r="AI62" s="26">
        <f>AI63*AG64</f>
        <v>0</v>
      </c>
      <c r="AJ62" s="93"/>
      <c r="AK62" s="21" t="s">
        <v>18</v>
      </c>
      <c r="AL62" s="40">
        <f>AL63*AJ64</f>
        <v>0</v>
      </c>
      <c r="AM62" s="90"/>
      <c r="AN62" s="21" t="s">
        <v>19</v>
      </c>
      <c r="AO62" s="28">
        <f>AO63*AM64</f>
        <v>0</v>
      </c>
      <c r="AP62" s="379">
        <v>11</v>
      </c>
      <c r="AQ62" s="107"/>
      <c r="AR62" s="1"/>
    </row>
    <row r="63" spans="2:44" ht="20.25" customHeight="1" x14ac:dyDescent="0.25">
      <c r="B63" s="383" t="s">
        <v>7</v>
      </c>
      <c r="C63" s="279"/>
      <c r="D63" s="27"/>
      <c r="E63" s="24"/>
      <c r="F63" s="89"/>
      <c r="G63" s="27"/>
      <c r="H63" s="124"/>
      <c r="I63" s="129"/>
      <c r="J63" s="123"/>
      <c r="K63" s="124"/>
      <c r="L63" s="129"/>
      <c r="M63" s="123"/>
      <c r="N63" s="124"/>
      <c r="O63" s="129"/>
      <c r="P63" s="123"/>
      <c r="Q63" s="261"/>
      <c r="R63" s="89"/>
      <c r="S63" s="27"/>
      <c r="T63" s="124"/>
      <c r="U63" s="89"/>
      <c r="V63" s="27"/>
      <c r="W63" s="124"/>
      <c r="X63" s="129"/>
      <c r="Y63" s="123"/>
      <c r="Z63" s="124"/>
      <c r="AA63" s="135"/>
      <c r="AB63" s="123"/>
      <c r="AC63" s="24"/>
      <c r="AD63" s="92"/>
      <c r="AE63" s="27"/>
      <c r="AF63" s="24"/>
      <c r="AG63" s="92"/>
      <c r="AH63" s="27"/>
      <c r="AI63" s="24"/>
      <c r="AJ63" s="92"/>
      <c r="AK63" s="27"/>
      <c r="AL63" s="281"/>
      <c r="AM63" s="89"/>
      <c r="AN63" s="27"/>
      <c r="AO63" s="22"/>
      <c r="AP63" s="379" t="s">
        <v>7</v>
      </c>
      <c r="AQ63" s="107"/>
      <c r="AR63" s="1"/>
    </row>
    <row r="64" spans="2:44" ht="20.25" customHeight="1" x14ac:dyDescent="0.25">
      <c r="B64" s="383"/>
      <c r="C64" s="280">
        <v>121.63</v>
      </c>
      <c r="D64" s="180"/>
      <c r="E64" s="25"/>
      <c r="F64" s="89">
        <v>46.54</v>
      </c>
      <c r="G64" s="180"/>
      <c r="H64" s="238"/>
      <c r="I64" s="129">
        <v>46.67</v>
      </c>
      <c r="J64" s="180"/>
      <c r="K64" s="238"/>
      <c r="L64" s="129">
        <v>54</v>
      </c>
      <c r="M64" s="180"/>
      <c r="N64" s="238"/>
      <c r="O64" s="129">
        <v>35.229999999999997</v>
      </c>
      <c r="P64" s="130"/>
      <c r="Q64" s="268"/>
      <c r="R64" s="89">
        <v>46.72</v>
      </c>
      <c r="S64" s="180"/>
      <c r="T64" s="238"/>
      <c r="U64" s="89">
        <v>46.72</v>
      </c>
      <c r="V64" s="180"/>
      <c r="W64" s="238"/>
      <c r="X64" s="129">
        <v>35.229999999999997</v>
      </c>
      <c r="Y64" s="180"/>
      <c r="Z64" s="238"/>
      <c r="AA64" s="135">
        <v>54</v>
      </c>
      <c r="AB64" s="271"/>
      <c r="AC64" s="25"/>
      <c r="AD64" s="92">
        <v>46.67</v>
      </c>
      <c r="AE64" s="180"/>
      <c r="AF64" s="25"/>
      <c r="AG64" s="92">
        <v>46.67</v>
      </c>
      <c r="AH64" s="180"/>
      <c r="AI64" s="25"/>
      <c r="AJ64" s="92">
        <v>46.54</v>
      </c>
      <c r="AK64" s="180"/>
      <c r="AL64" s="41"/>
      <c r="AM64" s="89">
        <v>58.28</v>
      </c>
      <c r="AN64" s="180"/>
      <c r="AO64" s="53"/>
      <c r="AP64" s="379"/>
      <c r="AQ64" s="107"/>
      <c r="AR64" s="1"/>
    </row>
    <row r="65" spans="2:44" ht="20.25" customHeight="1" x14ac:dyDescent="0.25">
      <c r="B65" s="383">
        <v>10</v>
      </c>
      <c r="C65" s="278"/>
      <c r="D65" s="21" t="s">
        <v>20</v>
      </c>
      <c r="E65" s="26">
        <f t="shared" ref="E65" si="164">E66*C67</f>
        <v>0</v>
      </c>
      <c r="F65" s="90"/>
      <c r="G65" s="21" t="s">
        <v>18</v>
      </c>
      <c r="H65" s="120">
        <f t="shared" ref="H65" si="165">H66*F67</f>
        <v>0</v>
      </c>
      <c r="I65" s="236"/>
      <c r="J65" s="21" t="s">
        <v>18</v>
      </c>
      <c r="K65" s="120">
        <f t="shared" ref="K65" si="166">K66*I67</f>
        <v>0</v>
      </c>
      <c r="L65" s="236"/>
      <c r="M65" s="21" t="s">
        <v>19</v>
      </c>
      <c r="N65" s="120">
        <f t="shared" ref="N65" si="167">N66*L67</f>
        <v>0</v>
      </c>
      <c r="O65" s="236"/>
      <c r="P65" s="21" t="s">
        <v>18</v>
      </c>
      <c r="Q65" s="269">
        <f t="shared" ref="Q65" si="168">Q66*O67</f>
        <v>0</v>
      </c>
      <c r="R65" s="90"/>
      <c r="S65" s="21" t="s">
        <v>18</v>
      </c>
      <c r="T65" s="120">
        <f t="shared" ref="T65" si="169">T66*R67</f>
        <v>0</v>
      </c>
      <c r="U65" s="90"/>
      <c r="V65" s="21" t="s">
        <v>18</v>
      </c>
      <c r="W65" s="120">
        <f t="shared" ref="W65" si="170">W66*U67</f>
        <v>0</v>
      </c>
      <c r="X65" s="236"/>
      <c r="Y65" s="21" t="s">
        <v>18</v>
      </c>
      <c r="Z65" s="120">
        <f t="shared" ref="Z65" si="171">Z66*X67</f>
        <v>0</v>
      </c>
      <c r="AA65" s="272"/>
      <c r="AB65" s="21" t="s">
        <v>19</v>
      </c>
      <c r="AC65" s="26">
        <f>AC66*AA67</f>
        <v>0</v>
      </c>
      <c r="AD65" s="93"/>
      <c r="AE65" s="21" t="s">
        <v>18</v>
      </c>
      <c r="AF65" s="26">
        <f>AF66*AD67</f>
        <v>0</v>
      </c>
      <c r="AG65" s="93"/>
      <c r="AH65" s="21" t="s">
        <v>18</v>
      </c>
      <c r="AI65" s="26">
        <f>AI66*AG67</f>
        <v>0</v>
      </c>
      <c r="AJ65" s="93"/>
      <c r="AK65" s="21" t="s">
        <v>18</v>
      </c>
      <c r="AL65" s="40">
        <f>AL66*AJ67</f>
        <v>0</v>
      </c>
      <c r="AM65" s="90"/>
      <c r="AN65" s="21" t="s">
        <v>19</v>
      </c>
      <c r="AO65" s="28">
        <f>AO66*AM67</f>
        <v>0</v>
      </c>
      <c r="AP65" s="379">
        <v>10</v>
      </c>
      <c r="AQ65" s="107"/>
      <c r="AR65" s="1"/>
    </row>
    <row r="66" spans="2:44" ht="20.25" customHeight="1" x14ac:dyDescent="0.25">
      <c r="B66" s="383" t="s">
        <v>8</v>
      </c>
      <c r="C66" s="279"/>
      <c r="D66" s="27"/>
      <c r="E66" s="24"/>
      <c r="F66" s="89"/>
      <c r="G66" s="27"/>
      <c r="H66" s="124"/>
      <c r="I66" s="129"/>
      <c r="J66" s="123"/>
      <c r="K66" s="124"/>
      <c r="L66" s="129"/>
      <c r="M66" s="123"/>
      <c r="N66" s="124"/>
      <c r="O66" s="129"/>
      <c r="P66" s="123"/>
      <c r="Q66" s="261"/>
      <c r="R66" s="89"/>
      <c r="S66" s="27"/>
      <c r="T66" s="124"/>
      <c r="U66" s="89"/>
      <c r="V66" s="27"/>
      <c r="W66" s="124"/>
      <c r="X66" s="129"/>
      <c r="Y66" s="123"/>
      <c r="Z66" s="124"/>
      <c r="AA66" s="135"/>
      <c r="AB66" s="123"/>
      <c r="AC66" s="24"/>
      <c r="AD66" s="92"/>
      <c r="AE66" s="27"/>
      <c r="AF66" s="24"/>
      <c r="AG66" s="92"/>
      <c r="AH66" s="27"/>
      <c r="AI66" s="24"/>
      <c r="AJ66" s="92"/>
      <c r="AK66" s="27"/>
      <c r="AL66" s="281"/>
      <c r="AM66" s="89"/>
      <c r="AN66" s="27"/>
      <c r="AO66" s="22"/>
      <c r="AP66" s="379" t="s">
        <v>8</v>
      </c>
      <c r="AQ66" s="107"/>
      <c r="AR66" s="1"/>
    </row>
    <row r="67" spans="2:44" ht="20.25" customHeight="1" x14ac:dyDescent="0.25">
      <c r="B67" s="383"/>
      <c r="C67" s="280">
        <v>121.63</v>
      </c>
      <c r="D67" s="180"/>
      <c r="E67" s="25"/>
      <c r="F67" s="89">
        <v>46.54</v>
      </c>
      <c r="G67" s="180"/>
      <c r="H67" s="238"/>
      <c r="I67" s="129">
        <v>46.67</v>
      </c>
      <c r="J67" s="180"/>
      <c r="K67" s="238"/>
      <c r="L67" s="129">
        <v>54</v>
      </c>
      <c r="M67" s="180"/>
      <c r="N67" s="238"/>
      <c r="O67" s="129">
        <v>35.229999999999997</v>
      </c>
      <c r="P67" s="130"/>
      <c r="Q67" s="268"/>
      <c r="R67" s="89">
        <v>46.72</v>
      </c>
      <c r="S67" s="180"/>
      <c r="T67" s="238"/>
      <c r="U67" s="89">
        <v>46.72</v>
      </c>
      <c r="V67" s="180"/>
      <c r="W67" s="238"/>
      <c r="X67" s="129">
        <v>35.229999999999997</v>
      </c>
      <c r="Y67" s="180"/>
      <c r="Z67" s="238"/>
      <c r="AA67" s="135">
        <v>54</v>
      </c>
      <c r="AB67" s="271"/>
      <c r="AC67" s="25"/>
      <c r="AD67" s="92">
        <v>46.67</v>
      </c>
      <c r="AE67" s="180"/>
      <c r="AF67" s="25"/>
      <c r="AG67" s="92">
        <v>46.67</v>
      </c>
      <c r="AH67" s="180"/>
      <c r="AI67" s="25"/>
      <c r="AJ67" s="92">
        <v>46.54</v>
      </c>
      <c r="AK67" s="180"/>
      <c r="AL67" s="41"/>
      <c r="AM67" s="89">
        <v>58.28</v>
      </c>
      <c r="AN67" s="180"/>
      <c r="AO67" s="53"/>
      <c r="AP67" s="379"/>
      <c r="AQ67" s="107"/>
      <c r="AR67" s="1"/>
    </row>
    <row r="68" spans="2:44" ht="20.25" customHeight="1" x14ac:dyDescent="0.25">
      <c r="B68" s="383">
        <v>9</v>
      </c>
      <c r="C68" s="278"/>
      <c r="D68" s="21" t="s">
        <v>20</v>
      </c>
      <c r="E68" s="26">
        <f t="shared" ref="E68" si="172">E69*C70</f>
        <v>0</v>
      </c>
      <c r="F68" s="90"/>
      <c r="G68" s="21" t="s">
        <v>18</v>
      </c>
      <c r="H68" s="120">
        <f t="shared" ref="H68" si="173">H69*F70</f>
        <v>0</v>
      </c>
      <c r="I68" s="236"/>
      <c r="J68" s="21" t="s">
        <v>18</v>
      </c>
      <c r="K68" s="120">
        <f t="shared" ref="K68" si="174">K69*I70</f>
        <v>0</v>
      </c>
      <c r="L68" s="236"/>
      <c r="M68" s="21" t="s">
        <v>19</v>
      </c>
      <c r="N68" s="120">
        <f t="shared" ref="N68" si="175">N69*L70</f>
        <v>0</v>
      </c>
      <c r="O68" s="236"/>
      <c r="P68" s="21" t="s">
        <v>18</v>
      </c>
      <c r="Q68" s="269">
        <f t="shared" ref="Q68" si="176">Q69*O70</f>
        <v>0</v>
      </c>
      <c r="R68" s="90"/>
      <c r="S68" s="21" t="s">
        <v>18</v>
      </c>
      <c r="T68" s="120">
        <f t="shared" ref="T68" si="177">T69*R70</f>
        <v>0</v>
      </c>
      <c r="U68" s="90"/>
      <c r="V68" s="21" t="s">
        <v>18</v>
      </c>
      <c r="W68" s="120">
        <f t="shared" ref="W68" si="178">W69*U70</f>
        <v>0</v>
      </c>
      <c r="X68" s="236"/>
      <c r="Y68" s="21" t="s">
        <v>18</v>
      </c>
      <c r="Z68" s="120">
        <f t="shared" ref="Z68" si="179">Z69*X70</f>
        <v>0</v>
      </c>
      <c r="AA68" s="272"/>
      <c r="AB68" s="21" t="s">
        <v>19</v>
      </c>
      <c r="AC68" s="26">
        <f>AC69*AA70</f>
        <v>0</v>
      </c>
      <c r="AD68" s="93"/>
      <c r="AE68" s="21" t="s">
        <v>18</v>
      </c>
      <c r="AF68" s="26">
        <f>AF69*AD70</f>
        <v>0</v>
      </c>
      <c r="AG68" s="93"/>
      <c r="AH68" s="21" t="s">
        <v>18</v>
      </c>
      <c r="AI68" s="26">
        <f>AI69*AG70</f>
        <v>0</v>
      </c>
      <c r="AJ68" s="93"/>
      <c r="AK68" s="21" t="s">
        <v>18</v>
      </c>
      <c r="AL68" s="40">
        <f>AL69*AJ70</f>
        <v>0</v>
      </c>
      <c r="AM68" s="90"/>
      <c r="AN68" s="21" t="s">
        <v>19</v>
      </c>
      <c r="AO68" s="28">
        <f>AO69*AM70</f>
        <v>0</v>
      </c>
      <c r="AP68" s="379">
        <v>9</v>
      </c>
      <c r="AQ68" s="107"/>
      <c r="AR68" s="1"/>
    </row>
    <row r="69" spans="2:44" ht="20.25" customHeight="1" x14ac:dyDescent="0.25">
      <c r="B69" s="383" t="s">
        <v>9</v>
      </c>
      <c r="C69" s="279"/>
      <c r="D69" s="27"/>
      <c r="E69" s="24"/>
      <c r="F69" s="89"/>
      <c r="G69" s="27"/>
      <c r="H69" s="124"/>
      <c r="I69" s="129"/>
      <c r="J69" s="123"/>
      <c r="K69" s="124"/>
      <c r="L69" s="129"/>
      <c r="M69" s="123"/>
      <c r="N69" s="124"/>
      <c r="O69" s="129"/>
      <c r="P69" s="123"/>
      <c r="Q69" s="261"/>
      <c r="R69" s="89"/>
      <c r="S69" s="27"/>
      <c r="T69" s="124"/>
      <c r="U69" s="89"/>
      <c r="V69" s="27"/>
      <c r="W69" s="124"/>
      <c r="X69" s="129"/>
      <c r="Y69" s="123"/>
      <c r="Z69" s="124"/>
      <c r="AA69" s="135"/>
      <c r="AB69" s="123"/>
      <c r="AC69" s="24"/>
      <c r="AD69" s="92"/>
      <c r="AE69" s="27"/>
      <c r="AF69" s="24"/>
      <c r="AG69" s="92"/>
      <c r="AH69" s="27"/>
      <c r="AI69" s="24"/>
      <c r="AJ69" s="92"/>
      <c r="AK69" s="27"/>
      <c r="AL69" s="281"/>
      <c r="AM69" s="89"/>
      <c r="AN69" s="27"/>
      <c r="AO69" s="22"/>
      <c r="AP69" s="379" t="s">
        <v>9</v>
      </c>
      <c r="AQ69" s="107"/>
      <c r="AR69" s="1"/>
    </row>
    <row r="70" spans="2:44" ht="20.25" customHeight="1" x14ac:dyDescent="0.25">
      <c r="B70" s="383"/>
      <c r="C70" s="280">
        <v>121.63</v>
      </c>
      <c r="D70" s="180"/>
      <c r="E70" s="25"/>
      <c r="F70" s="89">
        <v>46.54</v>
      </c>
      <c r="G70" s="180"/>
      <c r="H70" s="238"/>
      <c r="I70" s="129">
        <v>46.67</v>
      </c>
      <c r="J70" s="180"/>
      <c r="K70" s="238"/>
      <c r="L70" s="129">
        <v>54</v>
      </c>
      <c r="M70" s="180"/>
      <c r="N70" s="238"/>
      <c r="O70" s="129">
        <v>35.229999999999997</v>
      </c>
      <c r="P70" s="130"/>
      <c r="Q70" s="268"/>
      <c r="R70" s="89">
        <v>46.72</v>
      </c>
      <c r="S70" s="180"/>
      <c r="T70" s="238"/>
      <c r="U70" s="89">
        <v>46.72</v>
      </c>
      <c r="V70" s="180"/>
      <c r="W70" s="238"/>
      <c r="X70" s="129">
        <v>35.229999999999997</v>
      </c>
      <c r="Y70" s="180"/>
      <c r="Z70" s="238"/>
      <c r="AA70" s="135">
        <v>54</v>
      </c>
      <c r="AB70" s="271"/>
      <c r="AC70" s="25"/>
      <c r="AD70" s="92">
        <v>46.67</v>
      </c>
      <c r="AE70" s="180"/>
      <c r="AF70" s="25"/>
      <c r="AG70" s="92">
        <v>46.67</v>
      </c>
      <c r="AH70" s="180"/>
      <c r="AI70" s="25"/>
      <c r="AJ70" s="92">
        <v>46.54</v>
      </c>
      <c r="AK70" s="180"/>
      <c r="AL70" s="41"/>
      <c r="AM70" s="89">
        <v>58.28</v>
      </c>
      <c r="AN70" s="180"/>
      <c r="AO70" s="53"/>
      <c r="AP70" s="379"/>
      <c r="AQ70" s="107"/>
      <c r="AR70" s="1"/>
    </row>
    <row r="71" spans="2:44" ht="20.25" customHeight="1" x14ac:dyDescent="0.25">
      <c r="B71" s="383">
        <v>8</v>
      </c>
      <c r="C71" s="278"/>
      <c r="D71" s="21" t="s">
        <v>20</v>
      </c>
      <c r="E71" s="26">
        <f t="shared" ref="E71" si="180">E72*C73</f>
        <v>0</v>
      </c>
      <c r="F71" s="90"/>
      <c r="G71" s="21" t="s">
        <v>18</v>
      </c>
      <c r="H71" s="120">
        <f t="shared" ref="H71" si="181">H72*F73</f>
        <v>0</v>
      </c>
      <c r="I71" s="236"/>
      <c r="J71" s="21" t="s">
        <v>18</v>
      </c>
      <c r="K71" s="120">
        <f t="shared" ref="K71" si="182">K72*I73</f>
        <v>0</v>
      </c>
      <c r="L71" s="236"/>
      <c r="M71" s="21" t="s">
        <v>19</v>
      </c>
      <c r="N71" s="120">
        <f t="shared" ref="N71" si="183">N72*L73</f>
        <v>0</v>
      </c>
      <c r="O71" s="236"/>
      <c r="P71" s="21" t="s">
        <v>18</v>
      </c>
      <c r="Q71" s="269">
        <f t="shared" ref="Q71" si="184">Q72*O73</f>
        <v>0</v>
      </c>
      <c r="R71" s="90"/>
      <c r="S71" s="21" t="s">
        <v>18</v>
      </c>
      <c r="T71" s="120">
        <f t="shared" ref="T71" si="185">T72*R73</f>
        <v>0</v>
      </c>
      <c r="U71" s="90"/>
      <c r="V71" s="21" t="s">
        <v>18</v>
      </c>
      <c r="W71" s="120">
        <f t="shared" ref="W71" si="186">W72*U73</f>
        <v>0</v>
      </c>
      <c r="X71" s="236"/>
      <c r="Y71" s="21" t="s">
        <v>18</v>
      </c>
      <c r="Z71" s="120">
        <f t="shared" ref="Z71" si="187">Z72*X73</f>
        <v>0</v>
      </c>
      <c r="AA71" s="272"/>
      <c r="AB71" s="21" t="s">
        <v>19</v>
      </c>
      <c r="AC71" s="26">
        <f>AC72*AA73</f>
        <v>0</v>
      </c>
      <c r="AD71" s="93"/>
      <c r="AE71" s="21" t="s">
        <v>18</v>
      </c>
      <c r="AF71" s="26">
        <f>AF72*AD73</f>
        <v>0</v>
      </c>
      <c r="AG71" s="93"/>
      <c r="AH71" s="21" t="s">
        <v>18</v>
      </c>
      <c r="AI71" s="26">
        <f>AI72*AG73</f>
        <v>0</v>
      </c>
      <c r="AJ71" s="93"/>
      <c r="AK71" s="21" t="s">
        <v>18</v>
      </c>
      <c r="AL71" s="40">
        <f>AL72*AJ73</f>
        <v>0</v>
      </c>
      <c r="AM71" s="90"/>
      <c r="AN71" s="21" t="s">
        <v>19</v>
      </c>
      <c r="AO71" s="28">
        <f>AO72*AM73</f>
        <v>0</v>
      </c>
      <c r="AP71" s="379">
        <v>8</v>
      </c>
      <c r="AQ71" s="107"/>
      <c r="AR71" s="1"/>
    </row>
    <row r="72" spans="2:44" ht="20.25" customHeight="1" x14ac:dyDescent="0.25">
      <c r="B72" s="383" t="s">
        <v>10</v>
      </c>
      <c r="C72" s="279"/>
      <c r="D72" s="27"/>
      <c r="E72" s="24"/>
      <c r="F72" s="89"/>
      <c r="G72" s="27"/>
      <c r="H72" s="124"/>
      <c r="I72" s="129"/>
      <c r="J72" s="123"/>
      <c r="K72" s="124"/>
      <c r="L72" s="129"/>
      <c r="M72" s="123"/>
      <c r="N72" s="124"/>
      <c r="O72" s="129"/>
      <c r="P72" s="123"/>
      <c r="Q72" s="261"/>
      <c r="R72" s="89"/>
      <c r="S72" s="27"/>
      <c r="T72" s="124"/>
      <c r="U72" s="89"/>
      <c r="V72" s="27"/>
      <c r="W72" s="124"/>
      <c r="X72" s="129"/>
      <c r="Y72" s="123"/>
      <c r="Z72" s="124"/>
      <c r="AA72" s="135"/>
      <c r="AB72" s="123"/>
      <c r="AC72" s="24"/>
      <c r="AD72" s="92"/>
      <c r="AE72" s="27"/>
      <c r="AF72" s="24"/>
      <c r="AG72" s="92"/>
      <c r="AH72" s="27"/>
      <c r="AI72" s="24"/>
      <c r="AJ72" s="92"/>
      <c r="AK72" s="27"/>
      <c r="AL72" s="281"/>
      <c r="AM72" s="89"/>
      <c r="AN72" s="27"/>
      <c r="AO72" s="22"/>
      <c r="AP72" s="379" t="s">
        <v>10</v>
      </c>
      <c r="AQ72" s="107"/>
      <c r="AR72" s="1"/>
    </row>
    <row r="73" spans="2:44" ht="20.25" customHeight="1" x14ac:dyDescent="0.25">
      <c r="B73" s="383"/>
      <c r="C73" s="280">
        <v>121.63</v>
      </c>
      <c r="D73" s="180"/>
      <c r="E73" s="25"/>
      <c r="F73" s="89">
        <v>46.54</v>
      </c>
      <c r="G73" s="180"/>
      <c r="H73" s="238"/>
      <c r="I73" s="129">
        <v>46.67</v>
      </c>
      <c r="J73" s="180"/>
      <c r="K73" s="238"/>
      <c r="L73" s="129">
        <v>54</v>
      </c>
      <c r="M73" s="180"/>
      <c r="N73" s="238"/>
      <c r="O73" s="129">
        <v>35.229999999999997</v>
      </c>
      <c r="P73" s="130"/>
      <c r="Q73" s="268"/>
      <c r="R73" s="89">
        <v>46.72</v>
      </c>
      <c r="S73" s="180"/>
      <c r="T73" s="238"/>
      <c r="U73" s="89">
        <v>46.72</v>
      </c>
      <c r="V73" s="180"/>
      <c r="W73" s="238"/>
      <c r="X73" s="129">
        <v>35.229999999999997</v>
      </c>
      <c r="Y73" s="180"/>
      <c r="Z73" s="238"/>
      <c r="AA73" s="135">
        <v>54</v>
      </c>
      <c r="AB73" s="271"/>
      <c r="AC73" s="25"/>
      <c r="AD73" s="92">
        <v>46.67</v>
      </c>
      <c r="AE73" s="180"/>
      <c r="AF73" s="25"/>
      <c r="AG73" s="92">
        <v>46.67</v>
      </c>
      <c r="AH73" s="180"/>
      <c r="AI73" s="25"/>
      <c r="AJ73" s="92">
        <v>46.54</v>
      </c>
      <c r="AK73" s="180"/>
      <c r="AL73" s="41"/>
      <c r="AM73" s="89">
        <v>58.28</v>
      </c>
      <c r="AN73" s="180"/>
      <c r="AO73" s="53"/>
      <c r="AP73" s="379"/>
      <c r="AQ73" s="107"/>
      <c r="AR73" s="1"/>
    </row>
    <row r="74" spans="2:44" ht="20.25" customHeight="1" x14ac:dyDescent="0.25">
      <c r="B74" s="383">
        <v>7</v>
      </c>
      <c r="C74" s="278"/>
      <c r="D74" s="21" t="s">
        <v>20</v>
      </c>
      <c r="E74" s="26">
        <f t="shared" ref="E74" si="188">E75*C76</f>
        <v>0</v>
      </c>
      <c r="F74" s="90"/>
      <c r="G74" s="21" t="s">
        <v>18</v>
      </c>
      <c r="H74" s="120">
        <f t="shared" ref="H74" si="189">H75*F76</f>
        <v>0</v>
      </c>
      <c r="I74" s="236"/>
      <c r="J74" s="21" t="s">
        <v>18</v>
      </c>
      <c r="K74" s="120">
        <f t="shared" ref="K74" si="190">K75*I76</f>
        <v>0</v>
      </c>
      <c r="L74" s="236"/>
      <c r="M74" s="21" t="s">
        <v>19</v>
      </c>
      <c r="N74" s="120">
        <f t="shared" ref="N74" si="191">N75*L76</f>
        <v>0</v>
      </c>
      <c r="O74" s="236"/>
      <c r="P74" s="21" t="s">
        <v>18</v>
      </c>
      <c r="Q74" s="269">
        <f t="shared" ref="Q74" si="192">Q75*O76</f>
        <v>0</v>
      </c>
      <c r="R74" s="90"/>
      <c r="S74" s="21" t="s">
        <v>18</v>
      </c>
      <c r="T74" s="120">
        <f t="shared" ref="T74" si="193">T75*R76</f>
        <v>0</v>
      </c>
      <c r="U74" s="90"/>
      <c r="V74" s="21" t="s">
        <v>18</v>
      </c>
      <c r="W74" s="120">
        <f t="shared" ref="W74" si="194">W75*U76</f>
        <v>0</v>
      </c>
      <c r="X74" s="236"/>
      <c r="Y74" s="21" t="s">
        <v>18</v>
      </c>
      <c r="Z74" s="120">
        <f t="shared" ref="Z74" si="195">Z75*X76</f>
        <v>0</v>
      </c>
      <c r="AA74" s="272"/>
      <c r="AB74" s="21" t="s">
        <v>19</v>
      </c>
      <c r="AC74" s="26">
        <f>AC75*AA76</f>
        <v>0</v>
      </c>
      <c r="AD74" s="93"/>
      <c r="AE74" s="21" t="s">
        <v>18</v>
      </c>
      <c r="AF74" s="26">
        <f>AF75*AD76</f>
        <v>0</v>
      </c>
      <c r="AG74" s="93"/>
      <c r="AH74" s="21" t="s">
        <v>18</v>
      </c>
      <c r="AI74" s="26">
        <f>AI75*AG76</f>
        <v>0</v>
      </c>
      <c r="AJ74" s="93"/>
      <c r="AK74" s="21" t="s">
        <v>18</v>
      </c>
      <c r="AL74" s="40">
        <f>AL75*AJ76</f>
        <v>0</v>
      </c>
      <c r="AM74" s="90"/>
      <c r="AN74" s="21" t="s">
        <v>19</v>
      </c>
      <c r="AO74" s="28">
        <f>AO75*AM76</f>
        <v>0</v>
      </c>
      <c r="AP74" s="379">
        <v>7</v>
      </c>
      <c r="AQ74" s="107"/>
      <c r="AR74" s="1"/>
    </row>
    <row r="75" spans="2:44" ht="20.25" customHeight="1" x14ac:dyDescent="0.25">
      <c r="B75" s="383" t="s">
        <v>11</v>
      </c>
      <c r="C75" s="279"/>
      <c r="D75" s="27"/>
      <c r="E75" s="24"/>
      <c r="F75" s="89"/>
      <c r="G75" s="27"/>
      <c r="H75" s="124"/>
      <c r="I75" s="129"/>
      <c r="J75" s="123"/>
      <c r="K75" s="124"/>
      <c r="L75" s="129"/>
      <c r="M75" s="123"/>
      <c r="N75" s="124"/>
      <c r="O75" s="129"/>
      <c r="P75" s="123"/>
      <c r="Q75" s="261"/>
      <c r="R75" s="89"/>
      <c r="S75" s="27"/>
      <c r="T75" s="124"/>
      <c r="U75" s="89"/>
      <c r="V75" s="27"/>
      <c r="W75" s="124"/>
      <c r="X75" s="129"/>
      <c r="Y75" s="123"/>
      <c r="Z75" s="124"/>
      <c r="AA75" s="135"/>
      <c r="AB75" s="123"/>
      <c r="AC75" s="24"/>
      <c r="AD75" s="92"/>
      <c r="AE75" s="27"/>
      <c r="AF75" s="24"/>
      <c r="AG75" s="92"/>
      <c r="AH75" s="27"/>
      <c r="AI75" s="24"/>
      <c r="AJ75" s="92"/>
      <c r="AK75" s="27"/>
      <c r="AL75" s="281"/>
      <c r="AM75" s="89"/>
      <c r="AN75" s="27"/>
      <c r="AO75" s="22"/>
      <c r="AP75" s="379" t="s">
        <v>11</v>
      </c>
      <c r="AQ75" s="107"/>
      <c r="AR75" s="1"/>
    </row>
    <row r="76" spans="2:44" ht="20.25" customHeight="1" x14ac:dyDescent="0.25">
      <c r="B76" s="383"/>
      <c r="C76" s="280">
        <v>121.63</v>
      </c>
      <c r="D76" s="180"/>
      <c r="E76" s="25"/>
      <c r="F76" s="89">
        <v>46.54</v>
      </c>
      <c r="G76" s="180"/>
      <c r="H76" s="238"/>
      <c r="I76" s="129">
        <v>46.67</v>
      </c>
      <c r="J76" s="180"/>
      <c r="K76" s="238"/>
      <c r="L76" s="129">
        <v>54</v>
      </c>
      <c r="M76" s="180"/>
      <c r="N76" s="238"/>
      <c r="O76" s="129">
        <v>35.229999999999997</v>
      </c>
      <c r="P76" s="130"/>
      <c r="Q76" s="268"/>
      <c r="R76" s="89">
        <v>46.72</v>
      </c>
      <c r="S76" s="180"/>
      <c r="T76" s="238"/>
      <c r="U76" s="89">
        <v>46.72</v>
      </c>
      <c r="V76" s="180"/>
      <c r="W76" s="238"/>
      <c r="X76" s="129">
        <v>35.229999999999997</v>
      </c>
      <c r="Y76" s="180"/>
      <c r="Z76" s="238"/>
      <c r="AA76" s="135">
        <v>54</v>
      </c>
      <c r="AB76" s="271"/>
      <c r="AC76" s="25"/>
      <c r="AD76" s="92">
        <v>46.67</v>
      </c>
      <c r="AE76" s="180"/>
      <c r="AF76" s="25"/>
      <c r="AG76" s="92">
        <v>46.67</v>
      </c>
      <c r="AH76" s="180"/>
      <c r="AI76" s="25"/>
      <c r="AJ76" s="92">
        <v>46.54</v>
      </c>
      <c r="AK76" s="180"/>
      <c r="AL76" s="41"/>
      <c r="AM76" s="89">
        <v>58.28</v>
      </c>
      <c r="AN76" s="180"/>
      <c r="AO76" s="53"/>
      <c r="AP76" s="379"/>
      <c r="AQ76" s="107"/>
      <c r="AR76" s="1"/>
    </row>
    <row r="77" spans="2:44" ht="20.25" customHeight="1" x14ac:dyDescent="0.25">
      <c r="B77" s="383">
        <v>6</v>
      </c>
      <c r="C77" s="278"/>
      <c r="D77" s="21" t="s">
        <v>20</v>
      </c>
      <c r="E77" s="26">
        <f t="shared" ref="E77" si="196">E78*C79</f>
        <v>0</v>
      </c>
      <c r="F77" s="90"/>
      <c r="G77" s="21" t="s">
        <v>18</v>
      </c>
      <c r="H77" s="120">
        <f t="shared" ref="H77" si="197">H78*F79</f>
        <v>0</v>
      </c>
      <c r="I77" s="236"/>
      <c r="J77" s="21" t="s">
        <v>18</v>
      </c>
      <c r="K77" s="120">
        <f t="shared" ref="K77" si="198">K78*I79</f>
        <v>0</v>
      </c>
      <c r="L77" s="236"/>
      <c r="M77" s="21" t="s">
        <v>19</v>
      </c>
      <c r="N77" s="120">
        <f t="shared" ref="N77" si="199">N78*L79</f>
        <v>0</v>
      </c>
      <c r="O77" s="236"/>
      <c r="P77" s="21" t="s">
        <v>18</v>
      </c>
      <c r="Q77" s="269">
        <f t="shared" ref="Q77" si="200">Q78*O79</f>
        <v>0</v>
      </c>
      <c r="R77" s="90"/>
      <c r="S77" s="21" t="s">
        <v>18</v>
      </c>
      <c r="T77" s="120">
        <f t="shared" ref="T77" si="201">T78*R79</f>
        <v>0</v>
      </c>
      <c r="U77" s="90"/>
      <c r="V77" s="21" t="s">
        <v>18</v>
      </c>
      <c r="W77" s="120">
        <f t="shared" ref="W77" si="202">W78*U79</f>
        <v>0</v>
      </c>
      <c r="X77" s="236"/>
      <c r="Y77" s="21" t="s">
        <v>18</v>
      </c>
      <c r="Z77" s="120">
        <f t="shared" ref="Z77" si="203">Z78*X79</f>
        <v>0</v>
      </c>
      <c r="AA77" s="272"/>
      <c r="AB77" s="21" t="s">
        <v>19</v>
      </c>
      <c r="AC77" s="26">
        <f>AC78*AA79</f>
        <v>0</v>
      </c>
      <c r="AD77" s="93"/>
      <c r="AE77" s="21" t="s">
        <v>18</v>
      </c>
      <c r="AF77" s="26">
        <f>AF78*AD79</f>
        <v>0</v>
      </c>
      <c r="AG77" s="93"/>
      <c r="AH77" s="21" t="s">
        <v>18</v>
      </c>
      <c r="AI77" s="26">
        <f>AI78*AG79</f>
        <v>0</v>
      </c>
      <c r="AJ77" s="93"/>
      <c r="AK77" s="21" t="s">
        <v>18</v>
      </c>
      <c r="AL77" s="40">
        <f>AL78*AJ79</f>
        <v>0</v>
      </c>
      <c r="AM77" s="90"/>
      <c r="AN77" s="21" t="s">
        <v>19</v>
      </c>
      <c r="AO77" s="28">
        <f>AO78*AM79</f>
        <v>0</v>
      </c>
      <c r="AP77" s="379">
        <v>6</v>
      </c>
      <c r="AQ77" s="107"/>
      <c r="AR77" s="1"/>
    </row>
    <row r="78" spans="2:44" ht="20.25" customHeight="1" x14ac:dyDescent="0.25">
      <c r="B78" s="383" t="s">
        <v>12</v>
      </c>
      <c r="C78" s="279"/>
      <c r="D78" s="27"/>
      <c r="E78" s="24"/>
      <c r="F78" s="89"/>
      <c r="G78" s="27"/>
      <c r="H78" s="124"/>
      <c r="I78" s="129"/>
      <c r="J78" s="123"/>
      <c r="K78" s="124"/>
      <c r="L78" s="129"/>
      <c r="M78" s="123"/>
      <c r="N78" s="124"/>
      <c r="O78" s="129"/>
      <c r="P78" s="123"/>
      <c r="Q78" s="261"/>
      <c r="R78" s="89"/>
      <c r="S78" s="27"/>
      <c r="T78" s="124"/>
      <c r="U78" s="89"/>
      <c r="V78" s="27"/>
      <c r="W78" s="124"/>
      <c r="X78" s="129"/>
      <c r="Y78" s="123"/>
      <c r="Z78" s="124"/>
      <c r="AA78" s="135"/>
      <c r="AB78" s="123"/>
      <c r="AC78" s="24"/>
      <c r="AD78" s="92"/>
      <c r="AE78" s="27"/>
      <c r="AF78" s="24"/>
      <c r="AG78" s="92"/>
      <c r="AH78" s="27"/>
      <c r="AI78" s="24"/>
      <c r="AJ78" s="92"/>
      <c r="AK78" s="27"/>
      <c r="AL78" s="281"/>
      <c r="AM78" s="89"/>
      <c r="AN78" s="27"/>
      <c r="AO78" s="22"/>
      <c r="AP78" s="379" t="s">
        <v>12</v>
      </c>
      <c r="AQ78" s="107"/>
      <c r="AR78" s="1"/>
    </row>
    <row r="79" spans="2:44" ht="20.25" customHeight="1" x14ac:dyDescent="0.25">
      <c r="B79" s="383"/>
      <c r="C79" s="280">
        <v>121.63</v>
      </c>
      <c r="D79" s="180"/>
      <c r="E79" s="25"/>
      <c r="F79" s="89">
        <v>46.54</v>
      </c>
      <c r="G79" s="180"/>
      <c r="H79" s="238"/>
      <c r="I79" s="129">
        <v>46.67</v>
      </c>
      <c r="J79" s="180"/>
      <c r="K79" s="238"/>
      <c r="L79" s="129">
        <v>54</v>
      </c>
      <c r="M79" s="180"/>
      <c r="N79" s="238"/>
      <c r="O79" s="129">
        <v>35.229999999999997</v>
      </c>
      <c r="P79" s="130"/>
      <c r="Q79" s="268"/>
      <c r="R79" s="89">
        <v>46.72</v>
      </c>
      <c r="S79" s="180"/>
      <c r="T79" s="238"/>
      <c r="U79" s="89">
        <v>46.72</v>
      </c>
      <c r="V79" s="180"/>
      <c r="W79" s="238"/>
      <c r="X79" s="129">
        <v>35.229999999999997</v>
      </c>
      <c r="Y79" s="180"/>
      <c r="Z79" s="238"/>
      <c r="AA79" s="135">
        <v>54</v>
      </c>
      <c r="AB79" s="271"/>
      <c r="AC79" s="25"/>
      <c r="AD79" s="92">
        <v>46.67</v>
      </c>
      <c r="AE79" s="180"/>
      <c r="AF79" s="25"/>
      <c r="AG79" s="92">
        <v>46.67</v>
      </c>
      <c r="AH79" s="180"/>
      <c r="AI79" s="25"/>
      <c r="AJ79" s="92">
        <v>46.54</v>
      </c>
      <c r="AK79" s="180"/>
      <c r="AL79" s="41"/>
      <c r="AM79" s="89">
        <v>58.28</v>
      </c>
      <c r="AN79" s="180"/>
      <c r="AO79" s="53"/>
      <c r="AP79" s="379"/>
      <c r="AQ79" s="107"/>
    </row>
    <row r="80" spans="2:44" ht="20.25" customHeight="1" x14ac:dyDescent="0.25">
      <c r="B80" s="383">
        <v>5</v>
      </c>
      <c r="C80" s="310"/>
      <c r="D80" s="204" t="s">
        <v>20</v>
      </c>
      <c r="E80" s="210">
        <f t="shared" ref="E80" si="204">E81*C82</f>
        <v>0</v>
      </c>
      <c r="F80" s="90"/>
      <c r="G80" s="21" t="s">
        <v>18</v>
      </c>
      <c r="H80" s="120">
        <f t="shared" ref="H80" si="205">H81*F82</f>
        <v>0</v>
      </c>
      <c r="I80" s="236"/>
      <c r="J80" s="21" t="s">
        <v>18</v>
      </c>
      <c r="K80" s="120">
        <f t="shared" ref="K80" si="206">K81*I82</f>
        <v>0</v>
      </c>
      <c r="L80" s="236"/>
      <c r="M80" s="21" t="s">
        <v>19</v>
      </c>
      <c r="N80" s="120">
        <f t="shared" ref="N80" si="207">N81*L82</f>
        <v>0</v>
      </c>
      <c r="O80" s="236"/>
      <c r="P80" s="21" t="s">
        <v>18</v>
      </c>
      <c r="Q80" s="269">
        <f t="shared" ref="Q80" si="208">Q81*O82</f>
        <v>0</v>
      </c>
      <c r="R80" s="90"/>
      <c r="S80" s="21" t="s">
        <v>18</v>
      </c>
      <c r="T80" s="120">
        <f t="shared" ref="T80" si="209">T81*R82</f>
        <v>0</v>
      </c>
      <c r="U80" s="90"/>
      <c r="V80" s="21" t="s">
        <v>18</v>
      </c>
      <c r="W80" s="120">
        <f t="shared" ref="W80" si="210">W81*U82</f>
        <v>0</v>
      </c>
      <c r="X80" s="236"/>
      <c r="Y80" s="21" t="s">
        <v>18</v>
      </c>
      <c r="Z80" s="120">
        <f t="shared" ref="Z80" si="211">Z81*X82</f>
        <v>0</v>
      </c>
      <c r="AA80" s="272"/>
      <c r="AB80" s="21" t="s">
        <v>19</v>
      </c>
      <c r="AC80" s="26">
        <f>AC81*AA82</f>
        <v>0</v>
      </c>
      <c r="AD80" s="93"/>
      <c r="AE80" s="21" t="s">
        <v>18</v>
      </c>
      <c r="AF80" s="26">
        <f>AF81*AD82</f>
        <v>0</v>
      </c>
      <c r="AG80" s="93"/>
      <c r="AH80" s="21" t="s">
        <v>18</v>
      </c>
      <c r="AI80" s="26">
        <f>AI81*AG82</f>
        <v>0</v>
      </c>
      <c r="AJ80" s="93"/>
      <c r="AK80" s="21" t="s">
        <v>18</v>
      </c>
      <c r="AL80" s="40">
        <f>AL81*AJ82</f>
        <v>0</v>
      </c>
      <c r="AM80" s="90"/>
      <c r="AN80" s="21" t="s">
        <v>19</v>
      </c>
      <c r="AO80" s="28">
        <f>AO81*AM82</f>
        <v>0</v>
      </c>
      <c r="AP80" s="379">
        <v>5</v>
      </c>
      <c r="AQ80" s="107"/>
    </row>
    <row r="81" spans="1:44" ht="20.25" customHeight="1" x14ac:dyDescent="0.25">
      <c r="B81" s="383" t="s">
        <v>13</v>
      </c>
      <c r="C81" s="311"/>
      <c r="D81" s="312"/>
      <c r="E81" s="211"/>
      <c r="F81" s="89"/>
      <c r="G81" s="27"/>
      <c r="H81" s="124"/>
      <c r="I81" s="129"/>
      <c r="J81" s="123"/>
      <c r="K81" s="124"/>
      <c r="L81" s="129"/>
      <c r="M81" s="123"/>
      <c r="N81" s="124"/>
      <c r="O81" s="129"/>
      <c r="P81" s="123"/>
      <c r="Q81" s="261"/>
      <c r="R81" s="89"/>
      <c r="S81" s="27"/>
      <c r="T81" s="124"/>
      <c r="U81" s="89"/>
      <c r="V81" s="27"/>
      <c r="W81" s="124"/>
      <c r="X81" s="129"/>
      <c r="Y81" s="123"/>
      <c r="Z81" s="124"/>
      <c r="AA81" s="135"/>
      <c r="AB81" s="123"/>
      <c r="AC81" s="24"/>
      <c r="AD81" s="92"/>
      <c r="AE81" s="27"/>
      <c r="AF81" s="24"/>
      <c r="AG81" s="92"/>
      <c r="AH81" s="27"/>
      <c r="AI81" s="24"/>
      <c r="AJ81" s="92"/>
      <c r="AK81" s="27"/>
      <c r="AL81" s="281"/>
      <c r="AM81" s="89"/>
      <c r="AN81" s="27"/>
      <c r="AO81" s="22"/>
      <c r="AP81" s="379" t="s">
        <v>13</v>
      </c>
      <c r="AQ81" s="107"/>
    </row>
    <row r="82" spans="1:44" ht="20.25" customHeight="1" x14ac:dyDescent="0.25">
      <c r="B82" s="383"/>
      <c r="C82" s="313">
        <v>121.63</v>
      </c>
      <c r="D82" s="338" t="s">
        <v>64</v>
      </c>
      <c r="E82" s="211"/>
      <c r="F82" s="89">
        <v>46.54</v>
      </c>
      <c r="G82" s="319"/>
      <c r="H82" s="124"/>
      <c r="I82" s="129">
        <v>46.67</v>
      </c>
      <c r="J82" s="319"/>
      <c r="K82" s="124"/>
      <c r="L82" s="129">
        <v>54</v>
      </c>
      <c r="M82" s="319"/>
      <c r="N82" s="124"/>
      <c r="O82" s="129">
        <v>35.229999999999997</v>
      </c>
      <c r="P82" s="320"/>
      <c r="Q82" s="261"/>
      <c r="R82" s="89">
        <v>46.72</v>
      </c>
      <c r="S82" s="319"/>
      <c r="T82" s="124"/>
      <c r="U82" s="89">
        <v>46.72</v>
      </c>
      <c r="V82" s="319"/>
      <c r="W82" s="124"/>
      <c r="X82" s="129">
        <v>35.229999999999997</v>
      </c>
      <c r="Y82" s="319"/>
      <c r="Z82" s="124"/>
      <c r="AA82" s="135">
        <v>54</v>
      </c>
      <c r="AB82" s="321"/>
      <c r="AC82" s="24"/>
      <c r="AD82" s="92">
        <v>46.67</v>
      </c>
      <c r="AE82" s="319"/>
      <c r="AF82" s="24"/>
      <c r="AG82" s="92">
        <v>46.67</v>
      </c>
      <c r="AH82" s="319"/>
      <c r="AI82" s="24"/>
      <c r="AJ82" s="92">
        <v>46.54</v>
      </c>
      <c r="AK82" s="319"/>
      <c r="AL82" s="281"/>
      <c r="AM82" s="89">
        <v>58.28</v>
      </c>
      <c r="AN82" s="180"/>
      <c r="AO82" s="53"/>
      <c r="AP82" s="379"/>
      <c r="AQ82" s="107"/>
    </row>
    <row r="83" spans="1:44" ht="32.25" customHeight="1" x14ac:dyDescent="0.25">
      <c r="B83" s="349">
        <v>4</v>
      </c>
      <c r="C83" s="323"/>
      <c r="D83" s="324"/>
      <c r="E83" s="325"/>
      <c r="F83" s="384" t="s">
        <v>58</v>
      </c>
      <c r="G83" s="384"/>
      <c r="H83" s="384"/>
      <c r="I83" s="384"/>
      <c r="J83" s="384"/>
      <c r="K83" s="384"/>
      <c r="L83" s="384"/>
      <c r="M83" s="384"/>
      <c r="N83" s="384"/>
      <c r="O83" s="384"/>
      <c r="P83" s="384"/>
      <c r="Q83" s="384"/>
      <c r="R83" s="384"/>
      <c r="S83" s="384"/>
      <c r="T83" s="384"/>
      <c r="U83" s="384"/>
      <c r="V83" s="384"/>
      <c r="W83" s="384"/>
      <c r="X83" s="384"/>
      <c r="Y83" s="384"/>
      <c r="Z83" s="384"/>
      <c r="AA83" s="384"/>
      <c r="AB83" s="384"/>
      <c r="AC83" s="384"/>
      <c r="AD83" s="384"/>
      <c r="AE83" s="384"/>
      <c r="AF83" s="384"/>
      <c r="AG83" s="384"/>
      <c r="AH83" s="384"/>
      <c r="AI83" s="384"/>
      <c r="AJ83" s="384"/>
      <c r="AK83" s="384"/>
      <c r="AL83" s="384"/>
      <c r="AM83" s="326"/>
      <c r="AN83" s="324"/>
      <c r="AO83" s="327"/>
      <c r="AP83" s="351">
        <v>4</v>
      </c>
      <c r="AQ83" s="107"/>
    </row>
    <row r="84" spans="1:44" s="4" customFormat="1" ht="35.25" customHeight="1" x14ac:dyDescent="0.25">
      <c r="A84" s="1"/>
      <c r="B84" s="349">
        <v>3</v>
      </c>
      <c r="C84" s="334">
        <v>736.54</v>
      </c>
      <c r="D84" s="335"/>
      <c r="E84" s="335"/>
      <c r="F84" s="336"/>
      <c r="G84" s="335"/>
      <c r="H84" s="335"/>
      <c r="I84" s="336"/>
      <c r="J84" s="335"/>
      <c r="K84" s="335"/>
      <c r="L84" s="337"/>
      <c r="M84" s="331"/>
      <c r="N84" s="305"/>
      <c r="O84" s="306"/>
      <c r="P84" s="307"/>
      <c r="Q84" s="308"/>
      <c r="R84" s="282"/>
      <c r="S84" s="283"/>
      <c r="T84" s="305"/>
      <c r="U84" s="282"/>
      <c r="V84" s="283"/>
      <c r="W84" s="305"/>
      <c r="X84" s="306"/>
      <c r="Y84" s="283"/>
      <c r="Z84" s="305"/>
      <c r="AA84" s="328"/>
      <c r="AB84" s="329"/>
      <c r="AC84" s="330"/>
      <c r="AD84" s="326"/>
      <c r="AE84" s="331"/>
      <c r="AF84" s="330"/>
      <c r="AG84" s="326"/>
      <c r="AH84" s="331"/>
      <c r="AI84" s="330"/>
      <c r="AJ84" s="326"/>
      <c r="AK84" s="331"/>
      <c r="AL84" s="325"/>
      <c r="AM84" s="332"/>
      <c r="AN84" s="331"/>
      <c r="AO84" s="295"/>
      <c r="AP84" s="351"/>
      <c r="AQ84" s="107"/>
      <c r="AR84" s="99"/>
    </row>
    <row r="85" spans="1:44" s="4" customFormat="1" ht="35.25" customHeight="1" x14ac:dyDescent="0.25">
      <c r="A85" s="1"/>
      <c r="B85" s="349">
        <v>2</v>
      </c>
      <c r="C85" s="334">
        <v>736.54</v>
      </c>
      <c r="D85" s="335"/>
      <c r="E85" s="335"/>
      <c r="F85" s="336"/>
      <c r="G85" s="335"/>
      <c r="H85" s="335"/>
      <c r="I85" s="336"/>
      <c r="J85" s="335"/>
      <c r="K85" s="335"/>
      <c r="L85" s="337"/>
      <c r="M85" s="307"/>
      <c r="N85" s="305"/>
      <c r="O85" s="306"/>
      <c r="P85" s="307"/>
      <c r="Q85" s="308"/>
      <c r="R85" s="306"/>
      <c r="S85" s="307"/>
      <c r="T85" s="305"/>
      <c r="U85" s="306"/>
      <c r="V85" s="307"/>
      <c r="W85" s="305"/>
      <c r="X85" s="309"/>
      <c r="Y85" s="307"/>
      <c r="Z85" s="305"/>
      <c r="AA85" s="309"/>
      <c r="AB85" s="307"/>
      <c r="AC85" s="305"/>
      <c r="AD85" s="309"/>
      <c r="AE85" s="307"/>
      <c r="AF85" s="305"/>
      <c r="AG85" s="309"/>
      <c r="AH85" s="307"/>
      <c r="AI85" s="305"/>
      <c r="AJ85" s="309"/>
      <c r="AK85" s="307"/>
      <c r="AL85" s="308"/>
      <c r="AM85" s="285"/>
      <c r="AN85" s="286"/>
      <c r="AO85" s="287"/>
      <c r="AP85" s="351"/>
      <c r="AQ85" s="107"/>
      <c r="AR85" s="99"/>
    </row>
    <row r="86" spans="1:44" ht="31.5" customHeight="1" thickBot="1" x14ac:dyDescent="0.3">
      <c r="B86" s="349">
        <v>1</v>
      </c>
      <c r="C86" s="316">
        <v>731.12</v>
      </c>
      <c r="D86" s="317"/>
      <c r="E86" s="317"/>
      <c r="F86" s="333">
        <v>130.78</v>
      </c>
      <c r="G86" s="317"/>
      <c r="H86" s="317"/>
      <c r="I86" s="333"/>
      <c r="J86" s="317"/>
      <c r="K86" s="317"/>
      <c r="L86" s="333"/>
      <c r="M86" s="317"/>
      <c r="N86" s="38"/>
      <c r="O86" s="322"/>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9"/>
      <c r="AP86" s="351">
        <v>1</v>
      </c>
      <c r="AQ86" s="107"/>
    </row>
    <row r="87" spans="1:44" ht="35.25" customHeight="1" x14ac:dyDescent="0.25">
      <c r="A87" s="1" t="s">
        <v>61</v>
      </c>
      <c r="B87" s="107"/>
      <c r="C87" s="256">
        <f>SUM(C11:C82)</f>
        <v>2919.1200000000017</v>
      </c>
      <c r="D87" s="257"/>
      <c r="E87" s="257"/>
      <c r="F87" s="256">
        <f>SUM(F11:F82)</f>
        <v>1116.9599999999998</v>
      </c>
      <c r="G87" s="257"/>
      <c r="H87" s="257"/>
      <c r="I87" s="256">
        <f>SUM(I11:I82)</f>
        <v>1120.08</v>
      </c>
      <c r="J87" s="257"/>
      <c r="K87" s="257"/>
      <c r="L87" s="256">
        <f>SUM(L11:L82)</f>
        <v>1296</v>
      </c>
      <c r="M87" s="257"/>
      <c r="N87" s="257"/>
      <c r="O87" s="256">
        <f>SUM(O11:O82)</f>
        <v>845.52000000000021</v>
      </c>
      <c r="P87" s="257"/>
      <c r="Q87" s="257"/>
      <c r="R87" s="256">
        <f>SUM(R11:R82)</f>
        <v>1121.2800000000004</v>
      </c>
      <c r="S87" s="257"/>
      <c r="T87" s="257"/>
      <c r="U87" s="256">
        <f>SUM(U11:U82)</f>
        <v>1121.2800000000004</v>
      </c>
      <c r="V87" s="257"/>
      <c r="W87" s="257"/>
      <c r="X87" s="256">
        <f>SUM(X11:X82)</f>
        <v>845.52000000000021</v>
      </c>
      <c r="Y87" s="257"/>
      <c r="Z87" s="257"/>
      <c r="AA87" s="256">
        <f>SUM(AA11:AA82)</f>
        <v>1296</v>
      </c>
      <c r="AB87" s="257"/>
      <c r="AC87" s="257"/>
      <c r="AD87" s="256">
        <f>SUM(AD11:AD82)</f>
        <v>1120.08</v>
      </c>
      <c r="AE87" s="257"/>
      <c r="AF87" s="257"/>
      <c r="AG87" s="256">
        <f>SUM(AG11:AG82)</f>
        <v>1120.08</v>
      </c>
      <c r="AH87" s="257"/>
      <c r="AI87" s="257"/>
      <c r="AJ87" s="256">
        <f>SUM(AJ11:AJ82)</f>
        <v>1116.9599999999998</v>
      </c>
      <c r="AK87" s="257"/>
      <c r="AL87" s="257"/>
      <c r="AM87" s="256">
        <f>SUM(AM11:AM82)</f>
        <v>1398.7199999999996</v>
      </c>
      <c r="AN87" s="257"/>
      <c r="AO87" s="257"/>
      <c r="AP87" s="107"/>
      <c r="AQ87" s="251">
        <f>SUM(C87:AM87)</f>
        <v>16437.600000000002</v>
      </c>
    </row>
    <row r="88" spans="1:44" ht="35.25" customHeight="1" x14ac:dyDescent="0.25">
      <c r="A88" s="1" t="s">
        <v>62</v>
      </c>
      <c r="B88" s="107"/>
      <c r="C88" s="256">
        <f>SUM(C84:C86)</f>
        <v>2204.1999999999998</v>
      </c>
      <c r="D88" s="257"/>
      <c r="E88" s="257"/>
      <c r="F88" s="256">
        <f>SUM(F84:F86)</f>
        <v>130.78</v>
      </c>
      <c r="G88" s="257"/>
      <c r="H88" s="257"/>
      <c r="I88" s="256">
        <f>SUM(I84:I86)</f>
        <v>0</v>
      </c>
      <c r="J88" s="257"/>
      <c r="K88" s="257"/>
      <c r="L88" s="256">
        <f>SUM(L84:L86)</f>
        <v>0</v>
      </c>
      <c r="M88" s="257"/>
      <c r="N88" s="257"/>
      <c r="O88" s="256"/>
      <c r="P88" s="257"/>
      <c r="Q88" s="257"/>
      <c r="R88" s="256"/>
      <c r="S88" s="257"/>
      <c r="T88" s="257"/>
      <c r="U88" s="256"/>
      <c r="V88" s="257"/>
      <c r="W88" s="257"/>
      <c r="X88" s="256"/>
      <c r="Y88" s="257"/>
      <c r="Z88" s="257"/>
      <c r="AA88" s="256"/>
      <c r="AB88" s="257"/>
      <c r="AC88" s="257"/>
      <c r="AD88" s="256"/>
      <c r="AE88" s="257"/>
      <c r="AF88" s="257"/>
      <c r="AG88" s="256"/>
      <c r="AH88" s="257"/>
      <c r="AI88" s="257"/>
      <c r="AJ88" s="256"/>
      <c r="AK88" s="257"/>
      <c r="AL88" s="257"/>
      <c r="AM88" s="256"/>
      <c r="AN88" s="257"/>
      <c r="AO88" s="257"/>
      <c r="AP88" s="107"/>
      <c r="AQ88" s="251">
        <f>SUM(C88:AM88)</f>
        <v>2334.98</v>
      </c>
    </row>
    <row r="89" spans="1:44" ht="17.25" customHeight="1" x14ac:dyDescent="0.25"/>
    <row r="90" spans="1:44" ht="24.75" customHeight="1" x14ac:dyDescent="0.3">
      <c r="B90" s="102" t="s">
        <v>42</v>
      </c>
      <c r="C90" s="161"/>
      <c r="D90" s="161"/>
      <c r="E90" s="161"/>
      <c r="F90" s="161"/>
      <c r="G90" s="162"/>
      <c r="H90" s="385"/>
      <c r="I90" s="386"/>
      <c r="N90" s="167"/>
      <c r="O90" s="163" t="s">
        <v>51</v>
      </c>
    </row>
    <row r="91" spans="1:44" ht="24.75" customHeight="1" x14ac:dyDescent="0.3">
      <c r="B91" s="102" t="s">
        <v>41</v>
      </c>
      <c r="C91" s="161"/>
      <c r="D91" s="161"/>
      <c r="E91" s="161"/>
      <c r="F91" s="161"/>
      <c r="G91" s="162"/>
      <c r="H91" s="385"/>
      <c r="I91" s="386"/>
      <c r="N91" s="164"/>
      <c r="O91" s="163" t="s">
        <v>52</v>
      </c>
    </row>
    <row r="92" spans="1:44" ht="26.25" customHeight="1" x14ac:dyDescent="0.25"/>
    <row r="93" spans="1:44" ht="17.25" customHeight="1" x14ac:dyDescent="0.25"/>
    <row r="94" spans="1:44" s="48" customFormat="1" ht="15" x14ac:dyDescent="0.25">
      <c r="A94" s="387"/>
      <c r="B94" s="387"/>
      <c r="M94" s="1"/>
      <c r="N94" s="1"/>
      <c r="O94" s="1"/>
      <c r="R94" s="12"/>
      <c r="S94" s="12"/>
      <c r="T94" s="16"/>
      <c r="U94" s="12"/>
      <c r="V94" s="12"/>
      <c r="W94" s="16"/>
      <c r="X94" s="16"/>
      <c r="Y94" s="16"/>
      <c r="Z94" s="16"/>
      <c r="AA94" s="12"/>
      <c r="AB94" s="12"/>
      <c r="AC94" s="16"/>
      <c r="AD94" s="12"/>
      <c r="AF94"/>
      <c r="AG94"/>
      <c r="AH94"/>
      <c r="AI94"/>
      <c r="AJ94"/>
      <c r="AK94"/>
      <c r="AL94"/>
      <c r="AM94"/>
      <c r="AN94"/>
      <c r="AO94"/>
      <c r="AP94" s="20"/>
      <c r="AR94" s="98"/>
    </row>
    <row r="95" spans="1:44" s="48" customFormat="1" ht="20.25" x14ac:dyDescent="0.3">
      <c r="A95" s="1"/>
      <c r="B95" s="3"/>
      <c r="R95" s="12"/>
      <c r="S95" s="12"/>
      <c r="T95" s="12"/>
      <c r="U95" s="12"/>
      <c r="V95" s="12"/>
      <c r="W95" s="12"/>
      <c r="X95" s="12"/>
      <c r="Y95" s="12"/>
      <c r="Z95" s="12"/>
      <c r="AA95" s="12"/>
      <c r="AB95" s="12"/>
      <c r="AC95" s="12"/>
      <c r="AD95" s="12"/>
      <c r="AF95" s="34"/>
      <c r="AG95" s="34"/>
      <c r="AH95" s="34"/>
      <c r="AI95" s="34" t="s">
        <v>27</v>
      </c>
      <c r="AJ95" s="34"/>
      <c r="AK95" s="31"/>
      <c r="AL95" s="352" t="s">
        <v>28</v>
      </c>
      <c r="AM95" s="34"/>
      <c r="AN95" s="31"/>
      <c r="AO95" s="352"/>
      <c r="AP95" s="20"/>
      <c r="AR95" s="98"/>
    </row>
    <row r="96" spans="1:44" s="48" customFormat="1" ht="26.25" x14ac:dyDescent="0.2">
      <c r="A96" s="1"/>
      <c r="B96" s="165" t="s">
        <v>34</v>
      </c>
      <c r="R96" s="59"/>
      <c r="S96" s="59"/>
      <c r="T96" s="59"/>
      <c r="U96" s="59"/>
      <c r="V96" s="59"/>
      <c r="W96" s="59"/>
      <c r="X96" s="59"/>
      <c r="Y96" s="59"/>
      <c r="Z96" s="59"/>
      <c r="AA96" s="59"/>
      <c r="AB96" s="59"/>
      <c r="AC96" s="59"/>
      <c r="AD96" s="59"/>
      <c r="AF96" s="35"/>
      <c r="AG96" s="35"/>
      <c r="AH96" s="35"/>
      <c r="AI96" s="35"/>
      <c r="AJ96" s="35"/>
      <c r="AK96" s="31"/>
      <c r="AL96" s="31"/>
      <c r="AM96" s="35"/>
      <c r="AN96" s="31"/>
      <c r="AO96" s="31"/>
      <c r="AP96" s="58"/>
      <c r="AR96" s="98"/>
    </row>
    <row r="97" spans="1:44" ht="20.25" x14ac:dyDescent="0.3">
      <c r="A97" s="62" t="s">
        <v>36</v>
      </c>
      <c r="B97" s="60" t="s">
        <v>32</v>
      </c>
      <c r="R97" s="61"/>
      <c r="S97" s="61"/>
      <c r="T97" s="61"/>
      <c r="U97" s="61"/>
      <c r="V97" s="61"/>
      <c r="W97" s="61"/>
      <c r="X97" s="61"/>
      <c r="Y97" s="61"/>
      <c r="Z97" s="61"/>
      <c r="AA97" s="61"/>
      <c r="AB97" s="61"/>
      <c r="AC97" s="61"/>
      <c r="AD97" s="61"/>
      <c r="AF97" s="35"/>
      <c r="AG97" s="35"/>
      <c r="AH97" s="35"/>
      <c r="AI97" s="35"/>
      <c r="AJ97" s="35"/>
      <c r="AK97" s="36"/>
      <c r="AL97" s="36"/>
      <c r="AM97" s="35"/>
      <c r="AN97" s="36" t="s">
        <v>29</v>
      </c>
      <c r="AO97" s="36"/>
      <c r="AP97" s="61"/>
    </row>
    <row r="98" spans="1:44" ht="20.25" x14ac:dyDescent="0.3">
      <c r="A98" s="62"/>
      <c r="B98" s="60" t="s">
        <v>33</v>
      </c>
      <c r="R98" s="59"/>
      <c r="S98" s="59"/>
      <c r="T98" s="59"/>
      <c r="U98" s="59"/>
      <c r="V98" s="59"/>
      <c r="W98" s="59"/>
      <c r="X98" s="59"/>
      <c r="Y98" s="59"/>
      <c r="Z98" s="59"/>
      <c r="AA98" s="59"/>
      <c r="AB98" s="59"/>
      <c r="AC98" s="59"/>
      <c r="AD98" s="59"/>
      <c r="AF98" s="35"/>
      <c r="AG98" s="35"/>
      <c r="AH98" s="35"/>
      <c r="AI98" s="35"/>
      <c r="AJ98" s="35"/>
      <c r="AK98" s="36"/>
      <c r="AL98" s="36"/>
      <c r="AM98" s="35"/>
      <c r="AN98" s="36"/>
      <c r="AO98" s="36"/>
      <c r="AP98" s="58"/>
    </row>
    <row r="99" spans="1:44" ht="20.25" x14ac:dyDescent="0.3">
      <c r="A99" s="62"/>
      <c r="B99" s="60"/>
      <c r="R99" s="59"/>
      <c r="S99" s="59"/>
      <c r="T99" s="59"/>
      <c r="U99" s="59"/>
      <c r="V99" s="59"/>
      <c r="W99" s="59"/>
      <c r="X99" s="59"/>
      <c r="Y99" s="59"/>
      <c r="Z99" s="59"/>
      <c r="AA99" s="59"/>
      <c r="AB99" s="59"/>
      <c r="AC99" s="59"/>
      <c r="AD99" s="59"/>
      <c r="AF99" s="35"/>
      <c r="AG99" s="35"/>
      <c r="AH99" s="35"/>
      <c r="AI99" s="35"/>
      <c r="AJ99" s="35"/>
      <c r="AK99" s="36"/>
      <c r="AL99" s="36"/>
      <c r="AM99" s="35"/>
      <c r="AN99" s="36"/>
      <c r="AO99" s="36"/>
      <c r="AP99" s="58"/>
    </row>
    <row r="100" spans="1:44" ht="18.75" x14ac:dyDescent="0.2">
      <c r="A100" s="62"/>
      <c r="B100" s="17"/>
      <c r="R100" s="59"/>
      <c r="S100" s="59"/>
      <c r="T100" s="59"/>
      <c r="U100" s="59"/>
      <c r="V100" s="59"/>
      <c r="W100" s="59"/>
      <c r="X100" s="59"/>
      <c r="Y100" s="59"/>
      <c r="Z100" s="59"/>
      <c r="AA100" s="59"/>
      <c r="AB100" s="59"/>
      <c r="AC100" s="59"/>
      <c r="AD100" s="59"/>
      <c r="AF100" s="35"/>
      <c r="AG100" s="35"/>
      <c r="AH100" s="35"/>
      <c r="AI100" s="35"/>
      <c r="AJ100" s="35"/>
      <c r="AK100" s="31"/>
      <c r="AL100" s="31"/>
      <c r="AM100" s="35"/>
      <c r="AN100" s="31"/>
      <c r="AO100" s="31"/>
      <c r="AP100" s="58"/>
    </row>
    <row r="101" spans="1:44" ht="20.25" x14ac:dyDescent="0.3">
      <c r="A101" s="62" t="s">
        <v>35</v>
      </c>
      <c r="B101" s="60" t="s">
        <v>37</v>
      </c>
      <c r="R101" s="59"/>
      <c r="S101" s="59"/>
      <c r="T101" s="59"/>
      <c r="U101" s="59"/>
      <c r="V101" s="59"/>
      <c r="W101" s="59"/>
      <c r="X101" s="59"/>
      <c r="Y101" s="59"/>
      <c r="Z101" s="59"/>
      <c r="AA101" s="59"/>
      <c r="AB101" s="59"/>
      <c r="AC101" s="59"/>
      <c r="AD101" s="59"/>
      <c r="AF101" s="35"/>
      <c r="AG101" s="35"/>
      <c r="AH101" s="35"/>
      <c r="AI101" s="35"/>
      <c r="AJ101" s="35"/>
      <c r="AK101" s="36"/>
      <c r="AL101" s="36"/>
      <c r="AM101" s="35"/>
      <c r="AN101" s="36" t="s">
        <v>49</v>
      </c>
      <c r="AO101" s="36"/>
      <c r="AP101" s="58"/>
    </row>
    <row r="102" spans="1:44" ht="20.25" x14ac:dyDescent="0.3">
      <c r="A102" s="17"/>
      <c r="B102" s="60" t="s">
        <v>38</v>
      </c>
      <c r="R102" s="59"/>
      <c r="S102" s="59"/>
      <c r="T102" s="59"/>
      <c r="U102" s="59"/>
      <c r="V102" s="59"/>
      <c r="W102" s="59"/>
      <c r="X102" s="59"/>
      <c r="Y102" s="59"/>
      <c r="Z102" s="59"/>
      <c r="AA102" s="59"/>
      <c r="AB102" s="59"/>
      <c r="AC102" s="59"/>
      <c r="AD102" s="59"/>
      <c r="AF102" s="35"/>
      <c r="AG102" s="35"/>
      <c r="AH102" s="35"/>
      <c r="AI102" s="35"/>
      <c r="AJ102" s="35"/>
      <c r="AK102" s="36"/>
      <c r="AL102" s="36"/>
      <c r="AM102" s="35"/>
      <c r="AN102" s="36"/>
      <c r="AO102" s="36"/>
      <c r="AP102" s="58"/>
    </row>
    <row r="103" spans="1:44" ht="18.75" x14ac:dyDescent="0.2">
      <c r="B103" s="17"/>
      <c r="R103" s="59"/>
      <c r="S103" s="59"/>
      <c r="T103" s="59"/>
      <c r="U103" s="59"/>
      <c r="V103" s="59"/>
      <c r="W103" s="59"/>
      <c r="X103" s="59"/>
      <c r="Y103" s="59"/>
      <c r="Z103" s="59"/>
      <c r="AA103" s="59"/>
      <c r="AB103" s="59"/>
      <c r="AC103" s="59"/>
      <c r="AD103" s="59"/>
      <c r="AF103" s="35"/>
      <c r="AG103" s="35"/>
      <c r="AH103" s="35"/>
      <c r="AI103" s="35"/>
      <c r="AJ103" s="35"/>
      <c r="AK103" s="31"/>
      <c r="AL103" s="31"/>
      <c r="AM103" s="35"/>
      <c r="AN103" s="31"/>
      <c r="AO103" s="31"/>
      <c r="AP103" s="58"/>
    </row>
    <row r="104" spans="1:44" ht="20.25" x14ac:dyDescent="0.3">
      <c r="B104" s="17"/>
      <c r="R104" s="59"/>
      <c r="S104" s="59"/>
      <c r="T104" s="59"/>
      <c r="U104" s="59"/>
      <c r="V104" s="59"/>
      <c r="W104" s="59"/>
      <c r="X104" s="59"/>
      <c r="Y104" s="59"/>
      <c r="Z104" s="59"/>
      <c r="AA104" s="59"/>
      <c r="AB104" s="59"/>
      <c r="AC104" s="59"/>
      <c r="AD104" s="59"/>
      <c r="AF104" s="35"/>
      <c r="AG104" s="35"/>
      <c r="AH104" s="35"/>
      <c r="AI104" s="35"/>
      <c r="AJ104" s="35"/>
      <c r="AK104" s="36"/>
      <c r="AL104" s="36"/>
      <c r="AM104" s="35"/>
      <c r="AN104" s="36" t="s">
        <v>30</v>
      </c>
      <c r="AO104" s="36"/>
      <c r="AP104" s="58"/>
    </row>
    <row r="105" spans="1:44" ht="20.25" x14ac:dyDescent="0.3">
      <c r="B105" s="3"/>
      <c r="R105" s="12"/>
      <c r="S105" s="12"/>
      <c r="T105" s="12"/>
      <c r="U105" s="12"/>
      <c r="V105" s="12"/>
      <c r="W105" s="12"/>
      <c r="X105" s="12"/>
      <c r="Y105" s="12"/>
      <c r="Z105" s="12"/>
      <c r="AA105" s="12"/>
      <c r="AB105" s="12"/>
      <c r="AC105" s="12"/>
      <c r="AD105" s="12"/>
      <c r="AF105" s="35"/>
      <c r="AG105" s="35"/>
      <c r="AH105" s="35"/>
      <c r="AI105" s="35"/>
      <c r="AJ105" s="35"/>
      <c r="AK105" s="36"/>
      <c r="AL105" s="36"/>
      <c r="AM105" s="35"/>
      <c r="AN105" s="36"/>
      <c r="AO105" s="36"/>
      <c r="AP105" s="20"/>
    </row>
    <row r="106" spans="1:44" ht="15" x14ac:dyDescent="0.25">
      <c r="B106" s="1"/>
      <c r="AF106"/>
      <c r="AG106"/>
      <c r="AH106"/>
      <c r="AI106"/>
      <c r="AJ106"/>
      <c r="AK106"/>
      <c r="AL106"/>
      <c r="AM106"/>
      <c r="AN106"/>
      <c r="AO106"/>
      <c r="AR106" s="1"/>
    </row>
    <row r="107" spans="1:44" ht="15" x14ac:dyDescent="0.25">
      <c r="B107" s="1"/>
      <c r="AF107"/>
      <c r="AG107"/>
      <c r="AH107"/>
      <c r="AI107"/>
      <c r="AJ107"/>
      <c r="AK107"/>
      <c r="AL107"/>
      <c r="AM107"/>
      <c r="AN107"/>
      <c r="AO107"/>
      <c r="AR107" s="1"/>
    </row>
    <row r="108" spans="1:44" ht="20.25" x14ac:dyDescent="0.3">
      <c r="B108" s="1"/>
      <c r="AF108" s="35"/>
      <c r="AG108" s="35"/>
      <c r="AH108" s="35"/>
      <c r="AI108" s="35"/>
      <c r="AJ108" s="35"/>
      <c r="AK108" s="36"/>
      <c r="AL108"/>
      <c r="AM108" s="35"/>
      <c r="AN108" s="36" t="s">
        <v>31</v>
      </c>
      <c r="AO108"/>
      <c r="AR108" s="1"/>
    </row>
    <row r="109" spans="1:44" ht="15" x14ac:dyDescent="0.25">
      <c r="B109" s="1"/>
      <c r="AF109"/>
      <c r="AG109"/>
      <c r="AH109"/>
      <c r="AI109"/>
      <c r="AJ109"/>
      <c r="AK109"/>
      <c r="AL109"/>
      <c r="AM109"/>
      <c r="AN109"/>
      <c r="AO109"/>
      <c r="AR109" s="1"/>
    </row>
  </sheetData>
  <mergeCells count="59">
    <mergeCell ref="B11:B13"/>
    <mergeCell ref="AP11:AP13"/>
    <mergeCell ref="AP9:AP10"/>
    <mergeCell ref="AI2:AL2"/>
    <mergeCell ref="AG3:AL3"/>
    <mergeCell ref="AG6:AL6"/>
    <mergeCell ref="B9:B10"/>
    <mergeCell ref="C9:Q9"/>
    <mergeCell ref="R9:AL9"/>
    <mergeCell ref="B29:B31"/>
    <mergeCell ref="AP29:AP31"/>
    <mergeCell ref="B32:B34"/>
    <mergeCell ref="AP32:AP34"/>
    <mergeCell ref="B35:B37"/>
    <mergeCell ref="AP35:AP37"/>
    <mergeCell ref="B38:B40"/>
    <mergeCell ref="AP38:AP40"/>
    <mergeCell ref="B41:B43"/>
    <mergeCell ref="AP41:AP43"/>
    <mergeCell ref="B44:B46"/>
    <mergeCell ref="AP44:AP46"/>
    <mergeCell ref="B47:B49"/>
    <mergeCell ref="AP47:AP49"/>
    <mergeCell ref="B50:B52"/>
    <mergeCell ref="AP50:AP52"/>
    <mergeCell ref="B53:B55"/>
    <mergeCell ref="AP53:AP55"/>
    <mergeCell ref="B56:B58"/>
    <mergeCell ref="AP56:AP58"/>
    <mergeCell ref="B59:B61"/>
    <mergeCell ref="AP59:AP61"/>
    <mergeCell ref="B62:B64"/>
    <mergeCell ref="AP62:AP64"/>
    <mergeCell ref="B65:B67"/>
    <mergeCell ref="AP65:AP67"/>
    <mergeCell ref="B68:B70"/>
    <mergeCell ref="AP68:AP70"/>
    <mergeCell ref="B71:B73"/>
    <mergeCell ref="AP71:AP73"/>
    <mergeCell ref="AP74:AP76"/>
    <mergeCell ref="B77:B79"/>
    <mergeCell ref="AP77:AP79"/>
    <mergeCell ref="B80:B82"/>
    <mergeCell ref="AP80:AP82"/>
    <mergeCell ref="F83:AL83"/>
    <mergeCell ref="H90:I90"/>
    <mergeCell ref="H91:I91"/>
    <mergeCell ref="A94:B94"/>
    <mergeCell ref="B74:B76"/>
    <mergeCell ref="B14:B16"/>
    <mergeCell ref="B17:B19"/>
    <mergeCell ref="B20:B22"/>
    <mergeCell ref="B23:B25"/>
    <mergeCell ref="B26:B28"/>
    <mergeCell ref="AP14:AP16"/>
    <mergeCell ref="AP17:AP19"/>
    <mergeCell ref="AP20:AP22"/>
    <mergeCell ref="AP23:AP25"/>
    <mergeCell ref="AP26:AP28"/>
  </mergeCells>
  <pageMargins left="0.31496062992125984" right="0.31496062992125984" top="0.3543307086614173" bottom="0.39370078740157483" header="0.39370078740157483" footer="0.31496062992125984"/>
  <pageSetup paperSize="8" scale="4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18"/>
  <sheetViews>
    <sheetView tabSelected="1" topLeftCell="A22" zoomScale="55" zoomScaleNormal="55" workbookViewId="0">
      <selection activeCell="M115" sqref="M115"/>
    </sheetView>
  </sheetViews>
  <sheetFormatPr defaultRowHeight="15.75" x14ac:dyDescent="0.25"/>
  <cols>
    <col min="1" max="1" width="14.28515625" style="1" customWidth="1"/>
    <col min="2" max="2" width="7.140625" style="5" customWidth="1"/>
    <col min="3" max="3" width="9.85546875" style="1" customWidth="1"/>
    <col min="4" max="4" width="8.42578125" style="1" customWidth="1"/>
    <col min="5" max="5" width="14.5703125" style="1" customWidth="1"/>
    <col min="6" max="6" width="9.7109375" style="1" bestFit="1" customWidth="1"/>
    <col min="7" max="7" width="6.5703125" style="1" customWidth="1"/>
    <col min="8" max="8" width="15.85546875" style="1" customWidth="1"/>
    <col min="9" max="9" width="12.42578125" style="1" customWidth="1"/>
    <col min="10" max="10" width="7.85546875" style="1" customWidth="1"/>
    <col min="11" max="11" width="13" style="1" bestFit="1" customWidth="1"/>
    <col min="12" max="12" width="12" style="1" customWidth="1"/>
    <col min="13" max="13" width="8.28515625" style="1" customWidth="1"/>
    <col min="14" max="14" width="15.28515625" style="1" customWidth="1"/>
    <col min="15" max="15" width="9.7109375" style="1" bestFit="1" customWidth="1"/>
    <col min="16" max="16" width="8.5703125" style="1" customWidth="1"/>
    <col min="17" max="17" width="17.85546875" style="1" customWidth="1"/>
    <col min="18" max="18" width="12.140625" style="1" customWidth="1"/>
    <col min="19" max="19" width="5.42578125" style="1" customWidth="1"/>
    <col min="20" max="20" width="15.28515625" style="1" customWidth="1"/>
    <col min="21" max="21" width="11.28515625" style="1" customWidth="1"/>
    <col min="22" max="22" width="6.7109375" style="1" customWidth="1"/>
    <col min="23" max="23" width="15.140625" style="1" customWidth="1"/>
    <col min="24" max="24" width="11.28515625" style="1" customWidth="1"/>
    <col min="25" max="25" width="6.7109375" style="1" customWidth="1"/>
    <col min="26" max="26" width="15.140625" style="1" customWidth="1"/>
    <col min="27" max="27" width="9.85546875" style="1" customWidth="1"/>
    <col min="28" max="28" width="8.28515625" style="1" customWidth="1"/>
    <col min="29" max="29" width="16.140625" style="1" customWidth="1"/>
    <col min="30" max="30" width="11.28515625" style="1" customWidth="1"/>
    <col min="31" max="31" width="8.140625" style="1" customWidth="1"/>
    <col min="32" max="32" width="13.7109375" style="1" customWidth="1"/>
    <col min="33" max="33" width="10.7109375" style="1" customWidth="1"/>
    <col min="34" max="34" width="6.42578125" style="1" customWidth="1"/>
    <col min="35" max="35" width="15.140625" style="1" customWidth="1"/>
    <col min="36" max="36" width="9.7109375" style="1" bestFit="1" customWidth="1"/>
    <col min="37" max="37" width="6.42578125" style="1" customWidth="1"/>
    <col min="38" max="38" width="15.28515625" style="1" customWidth="1"/>
    <col min="39" max="39" width="9.7109375" style="1" bestFit="1" customWidth="1"/>
    <col min="40" max="40" width="6.42578125" style="1" customWidth="1"/>
    <col min="41" max="41" width="17.140625" style="1" customWidth="1"/>
    <col min="42" max="42" width="9.7109375" style="1" bestFit="1" customWidth="1"/>
    <col min="43" max="43" width="6.42578125" style="1" customWidth="1"/>
    <col min="44" max="44" width="15.140625" style="1" customWidth="1"/>
    <col min="45" max="45" width="9.140625" style="1"/>
    <col min="46" max="46" width="14.5703125" style="1" customWidth="1"/>
    <col min="47" max="47" width="9.140625" style="98"/>
    <col min="48" max="16384" width="9.140625" style="1"/>
  </cols>
  <sheetData>
    <row r="1" spans="2:47" x14ac:dyDescent="0.25">
      <c r="AU1" s="1"/>
    </row>
    <row r="2" spans="2:47" ht="20.25" x14ac:dyDescent="0.3">
      <c r="AJ2" s="30"/>
      <c r="AK2" s="30"/>
      <c r="AL2" s="388" t="s">
        <v>25</v>
      </c>
      <c r="AM2" s="388"/>
      <c r="AN2" s="388"/>
      <c r="AO2" s="388"/>
      <c r="AP2" s="291"/>
      <c r="AQ2" s="291"/>
      <c r="AR2" s="291"/>
      <c r="AU2" s="1"/>
    </row>
    <row r="3" spans="2:47" ht="23.25" x14ac:dyDescent="0.3">
      <c r="B3" s="29" t="s">
        <v>39</v>
      </c>
      <c r="AJ3" s="389" t="s">
        <v>26</v>
      </c>
      <c r="AK3" s="389"/>
      <c r="AL3" s="389"/>
      <c r="AM3" s="389"/>
      <c r="AN3" s="389"/>
      <c r="AO3" s="389"/>
      <c r="AP3" s="292"/>
      <c r="AQ3" s="292"/>
      <c r="AR3" s="292"/>
      <c r="AU3" s="1"/>
    </row>
    <row r="4" spans="2:47" ht="23.25" x14ac:dyDescent="0.3">
      <c r="B4" s="52" t="s">
        <v>57</v>
      </c>
      <c r="AJ4" s="31"/>
      <c r="AK4" s="31"/>
      <c r="AL4" s="32"/>
      <c r="AM4" s="32"/>
      <c r="AN4" s="32"/>
      <c r="AO4" s="32"/>
      <c r="AP4" s="32"/>
      <c r="AQ4" s="32"/>
      <c r="AR4" s="32"/>
      <c r="AU4" s="1"/>
    </row>
    <row r="5" spans="2:47" x14ac:dyDescent="0.2">
      <c r="AJ5" s="33"/>
      <c r="AK5" s="33"/>
      <c r="AL5" s="33"/>
      <c r="AM5" s="33"/>
      <c r="AN5" s="33"/>
      <c r="AO5" s="33"/>
      <c r="AP5" s="33"/>
      <c r="AQ5" s="33"/>
      <c r="AR5" s="33"/>
      <c r="AU5" s="1"/>
    </row>
    <row r="6" spans="2:47" ht="23.25" x14ac:dyDescent="0.3">
      <c r="R6" s="29"/>
      <c r="AJ6" s="389" t="s">
        <v>154</v>
      </c>
      <c r="AK6" s="389"/>
      <c r="AL6" s="389"/>
      <c r="AM6" s="389"/>
      <c r="AN6" s="389"/>
      <c r="AO6" s="389"/>
      <c r="AP6" s="292"/>
      <c r="AQ6" s="292"/>
      <c r="AR6" s="292"/>
      <c r="AU6" s="1"/>
    </row>
    <row r="7" spans="2:47" ht="23.25" x14ac:dyDescent="0.25">
      <c r="R7" s="52"/>
      <c r="AU7" s="1"/>
    </row>
    <row r="8" spans="2:47" ht="16.5" thickBot="1" x14ac:dyDescent="0.3">
      <c r="AU8" s="1"/>
    </row>
    <row r="9" spans="2:47" x14ac:dyDescent="0.25">
      <c r="B9" s="383" t="s">
        <v>15</v>
      </c>
      <c r="C9" s="390" t="s">
        <v>44</v>
      </c>
      <c r="D9" s="391"/>
      <c r="E9" s="391"/>
      <c r="F9" s="391"/>
      <c r="G9" s="391"/>
      <c r="H9" s="391"/>
      <c r="I9" s="391"/>
      <c r="J9" s="391"/>
      <c r="K9" s="391"/>
      <c r="L9" s="391"/>
      <c r="M9" s="391"/>
      <c r="N9" s="391"/>
      <c r="O9" s="391"/>
      <c r="P9" s="391"/>
      <c r="Q9" s="391"/>
      <c r="R9" s="391" t="s">
        <v>23</v>
      </c>
      <c r="S9" s="391"/>
      <c r="T9" s="391"/>
      <c r="U9" s="391"/>
      <c r="V9" s="391"/>
      <c r="W9" s="391"/>
      <c r="X9" s="391"/>
      <c r="Y9" s="391"/>
      <c r="Z9" s="391"/>
      <c r="AA9" s="391"/>
      <c r="AB9" s="391"/>
      <c r="AC9" s="391"/>
      <c r="AD9" s="391"/>
      <c r="AE9" s="391"/>
      <c r="AF9" s="391"/>
      <c r="AG9" s="391"/>
      <c r="AH9" s="391"/>
      <c r="AI9" s="391"/>
      <c r="AJ9" s="391"/>
      <c r="AK9" s="391"/>
      <c r="AL9" s="391"/>
      <c r="AM9" s="391"/>
      <c r="AN9" s="391"/>
      <c r="AO9" s="391"/>
      <c r="AP9" s="289"/>
      <c r="AQ9" s="289"/>
      <c r="AR9" s="290"/>
      <c r="AS9" s="379" t="s">
        <v>15</v>
      </c>
      <c r="AT9" s="107"/>
      <c r="AU9" s="1"/>
    </row>
    <row r="10" spans="2:47" ht="18.75" x14ac:dyDescent="0.25">
      <c r="B10" s="383"/>
      <c r="C10" s="296" t="s">
        <v>0</v>
      </c>
      <c r="D10" s="297"/>
      <c r="E10" s="298">
        <v>1</v>
      </c>
      <c r="F10" s="299" t="s">
        <v>0</v>
      </c>
      <c r="G10" s="297"/>
      <c r="H10" s="298">
        <v>2</v>
      </c>
      <c r="I10" s="299" t="s">
        <v>0</v>
      </c>
      <c r="J10" s="297"/>
      <c r="K10" s="298">
        <v>3</v>
      </c>
      <c r="L10" s="299" t="s">
        <v>0</v>
      </c>
      <c r="M10" s="297"/>
      <c r="N10" s="298">
        <v>4</v>
      </c>
      <c r="O10" s="299" t="s">
        <v>0</v>
      </c>
      <c r="P10" s="297"/>
      <c r="Q10" s="297">
        <v>5</v>
      </c>
      <c r="R10" s="300" t="s">
        <v>0</v>
      </c>
      <c r="S10" s="300"/>
      <c r="T10" s="301">
        <v>6</v>
      </c>
      <c r="U10" s="302" t="s">
        <v>0</v>
      </c>
      <c r="V10" s="300"/>
      <c r="W10" s="301">
        <v>7</v>
      </c>
      <c r="X10" s="302" t="s">
        <v>0</v>
      </c>
      <c r="Y10" s="300"/>
      <c r="Z10" s="301">
        <v>8</v>
      </c>
      <c r="AA10" s="302" t="s">
        <v>0</v>
      </c>
      <c r="AB10" s="300"/>
      <c r="AC10" s="301">
        <v>9</v>
      </c>
      <c r="AD10" s="302" t="s">
        <v>0</v>
      </c>
      <c r="AE10" s="300"/>
      <c r="AF10" s="301">
        <v>10</v>
      </c>
      <c r="AG10" s="302" t="s">
        <v>0</v>
      </c>
      <c r="AH10" s="300"/>
      <c r="AI10" s="301">
        <v>11</v>
      </c>
      <c r="AJ10" s="302" t="s">
        <v>0</v>
      </c>
      <c r="AK10" s="300"/>
      <c r="AL10" s="301">
        <v>12</v>
      </c>
      <c r="AM10" s="302" t="s">
        <v>0</v>
      </c>
      <c r="AN10" s="300"/>
      <c r="AO10" s="300">
        <v>13</v>
      </c>
      <c r="AP10" s="302" t="s">
        <v>0</v>
      </c>
      <c r="AQ10" s="300"/>
      <c r="AR10" s="303">
        <v>14</v>
      </c>
      <c r="AS10" s="379"/>
      <c r="AT10" s="107"/>
      <c r="AU10" s="1"/>
    </row>
    <row r="11" spans="2:47" ht="18" customHeight="1" x14ac:dyDescent="0.25">
      <c r="B11" s="383">
        <v>31</v>
      </c>
      <c r="C11" s="339"/>
      <c r="D11" s="69" t="s">
        <v>19</v>
      </c>
      <c r="E11" s="70">
        <f t="shared" ref="E11" si="0">E12*C13</f>
        <v>0</v>
      </c>
      <c r="F11" s="273"/>
      <c r="G11" s="69" t="s">
        <v>19</v>
      </c>
      <c r="H11" s="70">
        <f t="shared" ref="H11" si="1">H12*F13</f>
        <v>0</v>
      </c>
      <c r="I11" s="273"/>
      <c r="J11" s="69" t="s">
        <v>18</v>
      </c>
      <c r="K11" s="70">
        <f t="shared" ref="K11" si="2">K12*I13</f>
        <v>0</v>
      </c>
      <c r="L11" s="273"/>
      <c r="M11" s="69" t="s">
        <v>18</v>
      </c>
      <c r="N11" s="70">
        <f t="shared" ref="N11" si="3">N12*L13</f>
        <v>0</v>
      </c>
      <c r="O11" s="273"/>
      <c r="P11" s="69" t="s">
        <v>18</v>
      </c>
      <c r="Q11" s="94">
        <f t="shared" ref="Q11" si="4">Q12*O13</f>
        <v>0</v>
      </c>
      <c r="R11" s="273"/>
      <c r="S11" s="69" t="s">
        <v>19</v>
      </c>
      <c r="T11" s="70">
        <f t="shared" ref="T11" si="5">T12*R13</f>
        <v>0</v>
      </c>
      <c r="U11" s="273"/>
      <c r="V11" s="69" t="s">
        <v>18</v>
      </c>
      <c r="W11" s="70">
        <f t="shared" ref="W11" si="6">W12*U13</f>
        <v>0</v>
      </c>
      <c r="X11" s="273"/>
      <c r="Y11" s="69" t="s">
        <v>19</v>
      </c>
      <c r="Z11" s="70">
        <f t="shared" ref="Z11" si="7">Z12*X13</f>
        <v>0</v>
      </c>
      <c r="AA11" s="273"/>
      <c r="AB11" s="69" t="s">
        <v>18</v>
      </c>
      <c r="AC11" s="70">
        <f t="shared" ref="AC11" si="8">AC12*AA13</f>
        <v>0</v>
      </c>
      <c r="AD11" s="95"/>
      <c r="AE11" s="69" t="s">
        <v>18</v>
      </c>
      <c r="AF11" s="70">
        <f>AF12*AD13</f>
        <v>0</v>
      </c>
      <c r="AG11" s="95"/>
      <c r="AH11" s="69" t="s">
        <v>18</v>
      </c>
      <c r="AI11" s="70">
        <f>AI12*AG13</f>
        <v>0</v>
      </c>
      <c r="AJ11" s="95"/>
      <c r="AK11" s="69" t="s">
        <v>18</v>
      </c>
      <c r="AL11" s="70">
        <f>AL12*AJ13</f>
        <v>0</v>
      </c>
      <c r="AM11" s="95"/>
      <c r="AN11" s="69" t="s">
        <v>18</v>
      </c>
      <c r="AO11" s="94">
        <f>AO12*AM13</f>
        <v>0</v>
      </c>
      <c r="AP11" s="273"/>
      <c r="AQ11" s="69" t="s">
        <v>19</v>
      </c>
      <c r="AR11" s="86">
        <f>AR12*AP13</f>
        <v>0</v>
      </c>
      <c r="AS11" s="379">
        <v>31</v>
      </c>
      <c r="AT11" s="107"/>
      <c r="AU11" s="1"/>
    </row>
    <row r="12" spans="2:47" ht="18" customHeight="1" x14ac:dyDescent="0.25">
      <c r="B12" s="383" t="s">
        <v>15</v>
      </c>
      <c r="C12" s="71"/>
      <c r="D12" s="72"/>
      <c r="E12" s="73"/>
      <c r="F12" s="87"/>
      <c r="G12" s="72"/>
      <c r="H12" s="73"/>
      <c r="I12" s="87"/>
      <c r="J12" s="72"/>
      <c r="K12" s="73"/>
      <c r="L12" s="87"/>
      <c r="M12" s="72"/>
      <c r="N12" s="73"/>
      <c r="O12" s="87"/>
      <c r="P12" s="72"/>
      <c r="Q12" s="96"/>
      <c r="R12" s="87"/>
      <c r="S12" s="72"/>
      <c r="T12" s="73"/>
      <c r="U12" s="87"/>
      <c r="V12" s="72"/>
      <c r="W12" s="73"/>
      <c r="X12" s="87"/>
      <c r="Y12" s="72"/>
      <c r="Z12" s="73"/>
      <c r="AA12" s="87"/>
      <c r="AB12" s="72"/>
      <c r="AC12" s="73"/>
      <c r="AD12" s="88"/>
      <c r="AE12" s="72"/>
      <c r="AF12" s="73"/>
      <c r="AG12" s="88"/>
      <c r="AH12" s="72"/>
      <c r="AI12" s="73"/>
      <c r="AJ12" s="88"/>
      <c r="AK12" s="72"/>
      <c r="AL12" s="73"/>
      <c r="AM12" s="88"/>
      <c r="AN12" s="72"/>
      <c r="AO12" s="96"/>
      <c r="AP12" s="87"/>
      <c r="AQ12" s="72"/>
      <c r="AR12" s="77"/>
      <c r="AS12" s="379" t="s">
        <v>1</v>
      </c>
      <c r="AT12" s="107"/>
      <c r="AU12" s="1"/>
    </row>
    <row r="13" spans="2:47" ht="18" customHeight="1" x14ac:dyDescent="0.25">
      <c r="B13" s="383"/>
      <c r="C13" s="340">
        <v>76.61</v>
      </c>
      <c r="D13" s="274"/>
      <c r="E13" s="75"/>
      <c r="F13" s="275">
        <v>67.069999999999993</v>
      </c>
      <c r="G13" s="274"/>
      <c r="H13" s="75"/>
      <c r="I13" s="275">
        <v>46.27</v>
      </c>
      <c r="J13" s="274"/>
      <c r="K13" s="75"/>
      <c r="L13" s="275">
        <v>44.14</v>
      </c>
      <c r="M13" s="274"/>
      <c r="N13" s="75"/>
      <c r="O13" s="275">
        <v>47.14</v>
      </c>
      <c r="P13" s="74"/>
      <c r="Q13" s="97"/>
      <c r="R13" s="275">
        <v>55.91</v>
      </c>
      <c r="S13" s="274"/>
      <c r="T13" s="75"/>
      <c r="U13" s="275">
        <v>41.24</v>
      </c>
      <c r="V13" s="274"/>
      <c r="W13" s="75"/>
      <c r="X13" s="275">
        <v>56.15</v>
      </c>
      <c r="Y13" s="274"/>
      <c r="Z13" s="75"/>
      <c r="AA13" s="275">
        <v>48.32</v>
      </c>
      <c r="AB13" s="274"/>
      <c r="AC13" s="75"/>
      <c r="AD13" s="88">
        <v>43.61</v>
      </c>
      <c r="AE13" s="274"/>
      <c r="AF13" s="75"/>
      <c r="AG13" s="88">
        <v>48.89</v>
      </c>
      <c r="AH13" s="274"/>
      <c r="AI13" s="75"/>
      <c r="AJ13" s="88">
        <v>43.06</v>
      </c>
      <c r="AK13" s="274"/>
      <c r="AL13" s="75"/>
      <c r="AM13" s="88">
        <v>43.35</v>
      </c>
      <c r="AN13" s="274"/>
      <c r="AO13" s="97"/>
      <c r="AP13" s="87">
        <v>65.53</v>
      </c>
      <c r="AQ13" s="274"/>
      <c r="AR13" s="341"/>
      <c r="AS13" s="379"/>
      <c r="AT13" s="107"/>
      <c r="AU13" s="1"/>
    </row>
    <row r="14" spans="2:47" ht="18" customHeight="1" x14ac:dyDescent="0.25">
      <c r="B14" s="383">
        <v>30</v>
      </c>
      <c r="C14" s="339"/>
      <c r="D14" s="69" t="s">
        <v>19</v>
      </c>
      <c r="E14" s="70">
        <f t="shared" ref="E14" si="9">E15*C16</f>
        <v>0</v>
      </c>
      <c r="F14" s="273"/>
      <c r="G14" s="69" t="s">
        <v>19</v>
      </c>
      <c r="H14" s="70">
        <f t="shared" ref="H14" si="10">H15*F16</f>
        <v>0</v>
      </c>
      <c r="I14" s="273"/>
      <c r="J14" s="69" t="s">
        <v>18</v>
      </c>
      <c r="K14" s="70">
        <f t="shared" ref="K14" si="11">K15*I16</f>
        <v>0</v>
      </c>
      <c r="L14" s="273"/>
      <c r="M14" s="69" t="s">
        <v>18</v>
      </c>
      <c r="N14" s="70">
        <f t="shared" ref="N14" si="12">N15*L16</f>
        <v>0</v>
      </c>
      <c r="O14" s="273"/>
      <c r="P14" s="69" t="s">
        <v>18</v>
      </c>
      <c r="Q14" s="94">
        <f t="shared" ref="Q14" si="13">Q15*O16</f>
        <v>0</v>
      </c>
      <c r="R14" s="273"/>
      <c r="S14" s="69" t="s">
        <v>19</v>
      </c>
      <c r="T14" s="70">
        <f t="shared" ref="T14" si="14">T15*R16</f>
        <v>0</v>
      </c>
      <c r="U14" s="273"/>
      <c r="V14" s="69" t="s">
        <v>18</v>
      </c>
      <c r="W14" s="70">
        <f t="shared" ref="W14" si="15">W15*U16</f>
        <v>0</v>
      </c>
      <c r="X14" s="273"/>
      <c r="Y14" s="69" t="s">
        <v>19</v>
      </c>
      <c r="Z14" s="70">
        <f t="shared" ref="Z14" si="16">Z15*X16</f>
        <v>0</v>
      </c>
      <c r="AA14" s="273"/>
      <c r="AB14" s="69" t="s">
        <v>18</v>
      </c>
      <c r="AC14" s="70">
        <f t="shared" ref="AC14" si="17">AC15*AA16</f>
        <v>0</v>
      </c>
      <c r="AD14" s="95"/>
      <c r="AE14" s="69" t="s">
        <v>18</v>
      </c>
      <c r="AF14" s="70">
        <f>AF15*AD16</f>
        <v>0</v>
      </c>
      <c r="AG14" s="95"/>
      <c r="AH14" s="69" t="s">
        <v>18</v>
      </c>
      <c r="AI14" s="70">
        <f>AI15*AG16</f>
        <v>0</v>
      </c>
      <c r="AJ14" s="95"/>
      <c r="AK14" s="69" t="s">
        <v>18</v>
      </c>
      <c r="AL14" s="70">
        <f>AL15*AJ16</f>
        <v>0</v>
      </c>
      <c r="AM14" s="95"/>
      <c r="AN14" s="69" t="s">
        <v>18</v>
      </c>
      <c r="AO14" s="94">
        <f>AO15*AM16</f>
        <v>0</v>
      </c>
      <c r="AP14" s="273"/>
      <c r="AQ14" s="69" t="s">
        <v>19</v>
      </c>
      <c r="AR14" s="86">
        <f>AR15*AP16</f>
        <v>0</v>
      </c>
      <c r="AS14" s="379">
        <v>30</v>
      </c>
      <c r="AT14" s="107"/>
      <c r="AU14" s="1"/>
    </row>
    <row r="15" spans="2:47" ht="18" customHeight="1" x14ac:dyDescent="0.25">
      <c r="B15" s="383" t="s">
        <v>15</v>
      </c>
      <c r="C15" s="71"/>
      <c r="D15" s="72"/>
      <c r="E15" s="73"/>
      <c r="F15" s="87"/>
      <c r="G15" s="72"/>
      <c r="H15" s="73"/>
      <c r="I15" s="87"/>
      <c r="J15" s="72"/>
      <c r="K15" s="73"/>
      <c r="L15" s="87"/>
      <c r="M15" s="72"/>
      <c r="N15" s="73"/>
      <c r="O15" s="87"/>
      <c r="P15" s="72"/>
      <c r="Q15" s="96"/>
      <c r="R15" s="87"/>
      <c r="S15" s="72"/>
      <c r="T15" s="73"/>
      <c r="U15" s="87"/>
      <c r="V15" s="72"/>
      <c r="W15" s="73"/>
      <c r="X15" s="87"/>
      <c r="Y15" s="72"/>
      <c r="Z15" s="73"/>
      <c r="AA15" s="87"/>
      <c r="AB15" s="72"/>
      <c r="AC15" s="73"/>
      <c r="AD15" s="88"/>
      <c r="AE15" s="72"/>
      <c r="AF15" s="73"/>
      <c r="AG15" s="88"/>
      <c r="AH15" s="72"/>
      <c r="AI15" s="73"/>
      <c r="AJ15" s="88"/>
      <c r="AK15" s="72"/>
      <c r="AL15" s="73"/>
      <c r="AM15" s="88"/>
      <c r="AN15" s="72"/>
      <c r="AO15" s="96"/>
      <c r="AP15" s="87"/>
      <c r="AQ15" s="72"/>
      <c r="AR15" s="77"/>
      <c r="AS15" s="379" t="s">
        <v>1</v>
      </c>
      <c r="AT15" s="107"/>
      <c r="AU15" s="1"/>
    </row>
    <row r="16" spans="2:47" ht="18" customHeight="1" x14ac:dyDescent="0.25">
      <c r="B16" s="383"/>
      <c r="C16" s="340">
        <v>76.61</v>
      </c>
      <c r="D16" s="274"/>
      <c r="E16" s="75"/>
      <c r="F16" s="275">
        <v>67.069999999999993</v>
      </c>
      <c r="G16" s="274"/>
      <c r="H16" s="75"/>
      <c r="I16" s="275">
        <v>46.27</v>
      </c>
      <c r="J16" s="274"/>
      <c r="K16" s="75"/>
      <c r="L16" s="275">
        <v>44.14</v>
      </c>
      <c r="M16" s="274"/>
      <c r="N16" s="75"/>
      <c r="O16" s="275">
        <v>47.14</v>
      </c>
      <c r="P16" s="74"/>
      <c r="Q16" s="97"/>
      <c r="R16" s="275">
        <v>55.91</v>
      </c>
      <c r="S16" s="274"/>
      <c r="T16" s="75"/>
      <c r="U16" s="275">
        <v>41.24</v>
      </c>
      <c r="V16" s="274"/>
      <c r="W16" s="75"/>
      <c r="X16" s="275">
        <v>56.15</v>
      </c>
      <c r="Y16" s="274"/>
      <c r="Z16" s="75"/>
      <c r="AA16" s="275">
        <v>48.32</v>
      </c>
      <c r="AB16" s="274"/>
      <c r="AC16" s="75"/>
      <c r="AD16" s="88">
        <v>43.61</v>
      </c>
      <c r="AE16" s="274"/>
      <c r="AF16" s="75"/>
      <c r="AG16" s="88">
        <v>48.89</v>
      </c>
      <c r="AH16" s="274"/>
      <c r="AI16" s="75"/>
      <c r="AJ16" s="88">
        <v>43.06</v>
      </c>
      <c r="AK16" s="274"/>
      <c r="AL16" s="75"/>
      <c r="AM16" s="88">
        <v>43.35</v>
      </c>
      <c r="AN16" s="274"/>
      <c r="AO16" s="97"/>
      <c r="AP16" s="87">
        <v>65.53</v>
      </c>
      <c r="AQ16" s="274"/>
      <c r="AR16" s="341"/>
      <c r="AS16" s="379"/>
      <c r="AT16" s="107"/>
      <c r="AU16" s="1"/>
    </row>
    <row r="17" spans="2:47" ht="18" customHeight="1" x14ac:dyDescent="0.25">
      <c r="B17" s="383">
        <v>29</v>
      </c>
      <c r="C17" s="339"/>
      <c r="D17" s="69" t="s">
        <v>19</v>
      </c>
      <c r="E17" s="70">
        <f t="shared" ref="E17" si="18">E18*C19</f>
        <v>0</v>
      </c>
      <c r="F17" s="273"/>
      <c r="G17" s="69" t="s">
        <v>19</v>
      </c>
      <c r="H17" s="70">
        <f t="shared" ref="H17" si="19">H18*F19</f>
        <v>0</v>
      </c>
      <c r="I17" s="273"/>
      <c r="J17" s="69" t="s">
        <v>18</v>
      </c>
      <c r="K17" s="70">
        <f t="shared" ref="K17" si="20">K18*I19</f>
        <v>0</v>
      </c>
      <c r="L17" s="273"/>
      <c r="M17" s="69" t="s">
        <v>18</v>
      </c>
      <c r="N17" s="70">
        <f t="shared" ref="N17" si="21">N18*L19</f>
        <v>0</v>
      </c>
      <c r="O17" s="273"/>
      <c r="P17" s="69" t="s">
        <v>18</v>
      </c>
      <c r="Q17" s="94">
        <f t="shared" ref="Q17" si="22">Q18*O19</f>
        <v>0</v>
      </c>
      <c r="R17" s="273"/>
      <c r="S17" s="69" t="s">
        <v>19</v>
      </c>
      <c r="T17" s="70">
        <f t="shared" ref="T17" si="23">T18*R19</f>
        <v>0</v>
      </c>
      <c r="U17" s="273"/>
      <c r="V17" s="69" t="s">
        <v>18</v>
      </c>
      <c r="W17" s="70">
        <f t="shared" ref="W17" si="24">W18*U19</f>
        <v>0</v>
      </c>
      <c r="X17" s="273"/>
      <c r="Y17" s="69" t="s">
        <v>19</v>
      </c>
      <c r="Z17" s="70">
        <f t="shared" ref="Z17" si="25">Z18*X19</f>
        <v>0</v>
      </c>
      <c r="AA17" s="273"/>
      <c r="AB17" s="69" t="s">
        <v>18</v>
      </c>
      <c r="AC17" s="70">
        <f t="shared" ref="AC17" si="26">AC18*AA19</f>
        <v>0</v>
      </c>
      <c r="AD17" s="95"/>
      <c r="AE17" s="69" t="s">
        <v>18</v>
      </c>
      <c r="AF17" s="70">
        <f>AF18*AD19</f>
        <v>0</v>
      </c>
      <c r="AG17" s="95"/>
      <c r="AH17" s="69" t="s">
        <v>18</v>
      </c>
      <c r="AI17" s="70">
        <f>AI18*AG19</f>
        <v>0</v>
      </c>
      <c r="AJ17" s="95"/>
      <c r="AK17" s="69" t="s">
        <v>18</v>
      </c>
      <c r="AL17" s="70">
        <f>AL18*AJ19</f>
        <v>0</v>
      </c>
      <c r="AM17" s="95"/>
      <c r="AN17" s="69" t="s">
        <v>18</v>
      </c>
      <c r="AO17" s="94">
        <f>AO18*AM19</f>
        <v>0</v>
      </c>
      <c r="AP17" s="273"/>
      <c r="AQ17" s="69" t="s">
        <v>19</v>
      </c>
      <c r="AR17" s="86">
        <f>AR18*AP19</f>
        <v>0</v>
      </c>
      <c r="AS17" s="379">
        <v>29</v>
      </c>
      <c r="AT17" s="107"/>
      <c r="AU17" s="1"/>
    </row>
    <row r="18" spans="2:47" ht="18" customHeight="1" x14ac:dyDescent="0.25">
      <c r="B18" s="383" t="s">
        <v>15</v>
      </c>
      <c r="C18" s="71"/>
      <c r="D18" s="72"/>
      <c r="E18" s="73"/>
      <c r="F18" s="87"/>
      <c r="G18" s="72"/>
      <c r="H18" s="73"/>
      <c r="I18" s="87"/>
      <c r="J18" s="72"/>
      <c r="K18" s="73"/>
      <c r="L18" s="87"/>
      <c r="M18" s="72"/>
      <c r="N18" s="73"/>
      <c r="O18" s="87"/>
      <c r="P18" s="72"/>
      <c r="Q18" s="96"/>
      <c r="R18" s="87"/>
      <c r="S18" s="72"/>
      <c r="T18" s="73"/>
      <c r="U18" s="87"/>
      <c r="V18" s="72"/>
      <c r="W18" s="73"/>
      <c r="X18" s="87"/>
      <c r="Y18" s="72"/>
      <c r="Z18" s="73"/>
      <c r="AA18" s="87"/>
      <c r="AB18" s="72"/>
      <c r="AC18" s="73"/>
      <c r="AD18" s="88"/>
      <c r="AE18" s="72"/>
      <c r="AF18" s="73"/>
      <c r="AG18" s="88"/>
      <c r="AH18" s="72"/>
      <c r="AI18" s="73"/>
      <c r="AJ18" s="88"/>
      <c r="AK18" s="72"/>
      <c r="AL18" s="73"/>
      <c r="AM18" s="88"/>
      <c r="AN18" s="72"/>
      <c r="AO18" s="96"/>
      <c r="AP18" s="87"/>
      <c r="AQ18" s="72"/>
      <c r="AR18" s="77"/>
      <c r="AS18" s="379" t="s">
        <v>1</v>
      </c>
      <c r="AT18" s="107"/>
      <c r="AU18" s="1"/>
    </row>
    <row r="19" spans="2:47" ht="18" customHeight="1" x14ac:dyDescent="0.25">
      <c r="B19" s="383"/>
      <c r="C19" s="340">
        <v>76.61</v>
      </c>
      <c r="D19" s="274"/>
      <c r="E19" s="75"/>
      <c r="F19" s="275">
        <v>67.069999999999993</v>
      </c>
      <c r="G19" s="274"/>
      <c r="H19" s="75"/>
      <c r="I19" s="275">
        <v>46.27</v>
      </c>
      <c r="J19" s="274"/>
      <c r="K19" s="75"/>
      <c r="L19" s="275">
        <v>44.14</v>
      </c>
      <c r="M19" s="274"/>
      <c r="N19" s="75"/>
      <c r="O19" s="275">
        <v>47.14</v>
      </c>
      <c r="P19" s="74"/>
      <c r="Q19" s="97"/>
      <c r="R19" s="275">
        <v>55.91</v>
      </c>
      <c r="S19" s="274"/>
      <c r="T19" s="75"/>
      <c r="U19" s="275">
        <v>41.24</v>
      </c>
      <c r="V19" s="274"/>
      <c r="W19" s="75"/>
      <c r="X19" s="275">
        <v>56.15</v>
      </c>
      <c r="Y19" s="274"/>
      <c r="Z19" s="75"/>
      <c r="AA19" s="275">
        <v>48.32</v>
      </c>
      <c r="AB19" s="274"/>
      <c r="AC19" s="75"/>
      <c r="AD19" s="88">
        <v>43.61</v>
      </c>
      <c r="AE19" s="274"/>
      <c r="AF19" s="75"/>
      <c r="AG19" s="88">
        <v>48.89</v>
      </c>
      <c r="AH19" s="274"/>
      <c r="AI19" s="75"/>
      <c r="AJ19" s="88">
        <v>43.06</v>
      </c>
      <c r="AK19" s="274"/>
      <c r="AL19" s="75"/>
      <c r="AM19" s="88">
        <v>43.35</v>
      </c>
      <c r="AN19" s="274"/>
      <c r="AO19" s="97"/>
      <c r="AP19" s="87">
        <v>65.53</v>
      </c>
      <c r="AQ19" s="274"/>
      <c r="AR19" s="341"/>
      <c r="AS19" s="379"/>
      <c r="AT19" s="107"/>
      <c r="AU19" s="1"/>
    </row>
    <row r="20" spans="2:47" ht="18" customHeight="1" x14ac:dyDescent="0.25">
      <c r="B20" s="383">
        <v>28</v>
      </c>
      <c r="C20" s="339"/>
      <c r="D20" s="69" t="s">
        <v>19</v>
      </c>
      <c r="E20" s="70">
        <f t="shared" ref="E20" si="27">E21*C22</f>
        <v>0</v>
      </c>
      <c r="F20" s="273"/>
      <c r="G20" s="69" t="s">
        <v>19</v>
      </c>
      <c r="H20" s="70">
        <f t="shared" ref="H20" si="28">H21*F22</f>
        <v>0</v>
      </c>
      <c r="I20" s="273"/>
      <c r="J20" s="69" t="s">
        <v>18</v>
      </c>
      <c r="K20" s="70">
        <f t="shared" ref="K20" si="29">K21*I22</f>
        <v>0</v>
      </c>
      <c r="L20" s="273"/>
      <c r="M20" s="69" t="s">
        <v>18</v>
      </c>
      <c r="N20" s="70">
        <f t="shared" ref="N20" si="30">N21*L22</f>
        <v>0</v>
      </c>
      <c r="O20" s="273"/>
      <c r="P20" s="69" t="s">
        <v>18</v>
      </c>
      <c r="Q20" s="94">
        <f t="shared" ref="Q20" si="31">Q21*O22</f>
        <v>0</v>
      </c>
      <c r="R20" s="273"/>
      <c r="S20" s="69" t="s">
        <v>19</v>
      </c>
      <c r="T20" s="70">
        <f t="shared" ref="T20" si="32">T21*R22</f>
        <v>0</v>
      </c>
      <c r="U20" s="273"/>
      <c r="V20" s="69" t="s">
        <v>18</v>
      </c>
      <c r="W20" s="70">
        <f t="shared" ref="W20" si="33">W21*U22</f>
        <v>0</v>
      </c>
      <c r="X20" s="273"/>
      <c r="Y20" s="69" t="s">
        <v>19</v>
      </c>
      <c r="Z20" s="70">
        <f t="shared" ref="Z20" si="34">Z21*X22</f>
        <v>0</v>
      </c>
      <c r="AA20" s="273"/>
      <c r="AB20" s="69" t="s">
        <v>18</v>
      </c>
      <c r="AC20" s="70">
        <f t="shared" ref="AC20" si="35">AC21*AA22</f>
        <v>0</v>
      </c>
      <c r="AD20" s="95"/>
      <c r="AE20" s="69" t="s">
        <v>18</v>
      </c>
      <c r="AF20" s="70">
        <f>AF21*AD22</f>
        <v>0</v>
      </c>
      <c r="AG20" s="95"/>
      <c r="AH20" s="69" t="s">
        <v>18</v>
      </c>
      <c r="AI20" s="70">
        <f>AI21*AG22</f>
        <v>0</v>
      </c>
      <c r="AJ20" s="95"/>
      <c r="AK20" s="69" t="s">
        <v>18</v>
      </c>
      <c r="AL20" s="70">
        <f>AL21*AJ22</f>
        <v>0</v>
      </c>
      <c r="AM20" s="95"/>
      <c r="AN20" s="69" t="s">
        <v>18</v>
      </c>
      <c r="AO20" s="94">
        <f>AO21*AM22</f>
        <v>0</v>
      </c>
      <c r="AP20" s="273"/>
      <c r="AQ20" s="69" t="s">
        <v>19</v>
      </c>
      <c r="AR20" s="86">
        <f>AR21*AP22</f>
        <v>0</v>
      </c>
      <c r="AS20" s="379">
        <v>28</v>
      </c>
      <c r="AT20" s="107"/>
      <c r="AU20" s="1"/>
    </row>
    <row r="21" spans="2:47" ht="18" customHeight="1" x14ac:dyDescent="0.25">
      <c r="B21" s="383" t="s">
        <v>15</v>
      </c>
      <c r="C21" s="71"/>
      <c r="D21" s="72"/>
      <c r="E21" s="73"/>
      <c r="F21" s="87"/>
      <c r="G21" s="72"/>
      <c r="H21" s="73"/>
      <c r="I21" s="87"/>
      <c r="J21" s="72"/>
      <c r="K21" s="73"/>
      <c r="L21" s="87"/>
      <c r="M21" s="72"/>
      <c r="N21" s="73"/>
      <c r="O21" s="87"/>
      <c r="P21" s="72"/>
      <c r="Q21" s="96"/>
      <c r="R21" s="87"/>
      <c r="S21" s="72"/>
      <c r="T21" s="73"/>
      <c r="U21" s="87"/>
      <c r="V21" s="72"/>
      <c r="W21" s="73"/>
      <c r="X21" s="87"/>
      <c r="Y21" s="72"/>
      <c r="Z21" s="73"/>
      <c r="AA21" s="87"/>
      <c r="AB21" s="72"/>
      <c r="AC21" s="73"/>
      <c r="AD21" s="88"/>
      <c r="AE21" s="72"/>
      <c r="AF21" s="73"/>
      <c r="AG21" s="88"/>
      <c r="AH21" s="72"/>
      <c r="AI21" s="73"/>
      <c r="AJ21" s="88"/>
      <c r="AK21" s="72"/>
      <c r="AL21" s="73"/>
      <c r="AM21" s="88"/>
      <c r="AN21" s="72"/>
      <c r="AO21" s="96"/>
      <c r="AP21" s="87"/>
      <c r="AQ21" s="72"/>
      <c r="AR21" s="77"/>
      <c r="AS21" s="379" t="s">
        <v>1</v>
      </c>
      <c r="AT21" s="107"/>
      <c r="AU21" s="1"/>
    </row>
    <row r="22" spans="2:47" ht="18" customHeight="1" x14ac:dyDescent="0.25">
      <c r="B22" s="383"/>
      <c r="C22" s="340">
        <v>76.61</v>
      </c>
      <c r="D22" s="274"/>
      <c r="E22" s="75"/>
      <c r="F22" s="275">
        <v>67.069999999999993</v>
      </c>
      <c r="G22" s="274"/>
      <c r="H22" s="75"/>
      <c r="I22" s="275">
        <v>46.27</v>
      </c>
      <c r="J22" s="274"/>
      <c r="K22" s="75"/>
      <c r="L22" s="275">
        <v>44.14</v>
      </c>
      <c r="M22" s="274"/>
      <c r="N22" s="75"/>
      <c r="O22" s="275">
        <v>47.14</v>
      </c>
      <c r="P22" s="74"/>
      <c r="Q22" s="97"/>
      <c r="R22" s="275">
        <v>55.91</v>
      </c>
      <c r="S22" s="274"/>
      <c r="T22" s="75"/>
      <c r="U22" s="275">
        <v>41.24</v>
      </c>
      <c r="V22" s="274"/>
      <c r="W22" s="75"/>
      <c r="X22" s="275">
        <v>56.15</v>
      </c>
      <c r="Y22" s="274"/>
      <c r="Z22" s="75"/>
      <c r="AA22" s="275">
        <v>48.32</v>
      </c>
      <c r="AB22" s="274"/>
      <c r="AC22" s="75"/>
      <c r="AD22" s="88">
        <v>43.61</v>
      </c>
      <c r="AE22" s="274"/>
      <c r="AF22" s="75"/>
      <c r="AG22" s="88">
        <v>48.89</v>
      </c>
      <c r="AH22" s="274"/>
      <c r="AI22" s="75"/>
      <c r="AJ22" s="88">
        <v>43.06</v>
      </c>
      <c r="AK22" s="274"/>
      <c r="AL22" s="75"/>
      <c r="AM22" s="88">
        <v>43.35</v>
      </c>
      <c r="AN22" s="274"/>
      <c r="AO22" s="97"/>
      <c r="AP22" s="87">
        <v>65.53</v>
      </c>
      <c r="AQ22" s="274"/>
      <c r="AR22" s="341"/>
      <c r="AS22" s="379"/>
      <c r="AT22" s="107"/>
      <c r="AU22" s="1"/>
    </row>
    <row r="23" spans="2:47" ht="18" customHeight="1" x14ac:dyDescent="0.25">
      <c r="B23" s="383">
        <v>27</v>
      </c>
      <c r="C23" s="339"/>
      <c r="D23" s="69" t="s">
        <v>19</v>
      </c>
      <c r="E23" s="70">
        <f t="shared" ref="E23" si="36">E24*C25</f>
        <v>0</v>
      </c>
      <c r="F23" s="273"/>
      <c r="G23" s="69" t="s">
        <v>19</v>
      </c>
      <c r="H23" s="70">
        <f t="shared" ref="H23" si="37">H24*F25</f>
        <v>0</v>
      </c>
      <c r="I23" s="273"/>
      <c r="J23" s="69" t="s">
        <v>18</v>
      </c>
      <c r="K23" s="70">
        <f t="shared" ref="K23" si="38">K24*I25</f>
        <v>0</v>
      </c>
      <c r="L23" s="273"/>
      <c r="M23" s="69" t="s">
        <v>18</v>
      </c>
      <c r="N23" s="70">
        <f t="shared" ref="N23" si="39">N24*L25</f>
        <v>0</v>
      </c>
      <c r="O23" s="273"/>
      <c r="P23" s="69" t="s">
        <v>18</v>
      </c>
      <c r="Q23" s="94">
        <f t="shared" ref="Q23" si="40">Q24*O25</f>
        <v>0</v>
      </c>
      <c r="R23" s="273"/>
      <c r="S23" s="69" t="s">
        <v>19</v>
      </c>
      <c r="T23" s="70">
        <f t="shared" ref="T23" si="41">T24*R25</f>
        <v>0</v>
      </c>
      <c r="U23" s="273"/>
      <c r="V23" s="69" t="s">
        <v>18</v>
      </c>
      <c r="W23" s="70">
        <f t="shared" ref="W23" si="42">W24*U25</f>
        <v>0</v>
      </c>
      <c r="X23" s="273"/>
      <c r="Y23" s="69" t="s">
        <v>19</v>
      </c>
      <c r="Z23" s="70">
        <f t="shared" ref="Z23" si="43">Z24*X25</f>
        <v>0</v>
      </c>
      <c r="AA23" s="273"/>
      <c r="AB23" s="69" t="s">
        <v>18</v>
      </c>
      <c r="AC23" s="70">
        <f t="shared" ref="AC23" si="44">AC24*AA25</f>
        <v>0</v>
      </c>
      <c r="AD23" s="95"/>
      <c r="AE23" s="69" t="s">
        <v>18</v>
      </c>
      <c r="AF23" s="70">
        <f>AF24*AD25</f>
        <v>0</v>
      </c>
      <c r="AG23" s="95"/>
      <c r="AH23" s="69" t="s">
        <v>18</v>
      </c>
      <c r="AI23" s="70">
        <f>AI24*AG25</f>
        <v>0</v>
      </c>
      <c r="AJ23" s="95"/>
      <c r="AK23" s="69" t="s">
        <v>18</v>
      </c>
      <c r="AL23" s="70">
        <f>AL24*AJ25</f>
        <v>0</v>
      </c>
      <c r="AM23" s="95"/>
      <c r="AN23" s="69" t="s">
        <v>18</v>
      </c>
      <c r="AO23" s="94">
        <f>AO24*AM25</f>
        <v>0</v>
      </c>
      <c r="AP23" s="273"/>
      <c r="AQ23" s="69" t="s">
        <v>19</v>
      </c>
      <c r="AR23" s="86">
        <f>AR24*AP25</f>
        <v>0</v>
      </c>
      <c r="AS23" s="379">
        <v>27</v>
      </c>
      <c r="AT23" s="107"/>
      <c r="AU23" s="1"/>
    </row>
    <row r="24" spans="2:47" ht="18" customHeight="1" x14ac:dyDescent="0.25">
      <c r="B24" s="383" t="s">
        <v>15</v>
      </c>
      <c r="C24" s="71"/>
      <c r="D24" s="72"/>
      <c r="E24" s="73"/>
      <c r="F24" s="87"/>
      <c r="G24" s="72"/>
      <c r="H24" s="73"/>
      <c r="I24" s="87"/>
      <c r="J24" s="72"/>
      <c r="K24" s="73"/>
      <c r="L24" s="87"/>
      <c r="M24" s="72"/>
      <c r="N24" s="73"/>
      <c r="O24" s="87"/>
      <c r="P24" s="72"/>
      <c r="Q24" s="96"/>
      <c r="R24" s="87"/>
      <c r="S24" s="72"/>
      <c r="T24" s="73"/>
      <c r="U24" s="87"/>
      <c r="V24" s="72"/>
      <c r="W24" s="73"/>
      <c r="X24" s="87"/>
      <c r="Y24" s="72"/>
      <c r="Z24" s="73"/>
      <c r="AA24" s="87"/>
      <c r="AB24" s="72"/>
      <c r="AC24" s="73"/>
      <c r="AD24" s="88"/>
      <c r="AE24" s="72"/>
      <c r="AF24" s="73"/>
      <c r="AG24" s="88"/>
      <c r="AH24" s="72"/>
      <c r="AI24" s="73"/>
      <c r="AJ24" s="88"/>
      <c r="AK24" s="72"/>
      <c r="AL24" s="73"/>
      <c r="AM24" s="88"/>
      <c r="AN24" s="72"/>
      <c r="AO24" s="96"/>
      <c r="AP24" s="87"/>
      <c r="AQ24" s="72"/>
      <c r="AR24" s="77"/>
      <c r="AS24" s="379" t="s">
        <v>1</v>
      </c>
      <c r="AT24" s="107"/>
      <c r="AU24" s="1"/>
    </row>
    <row r="25" spans="2:47" ht="18" customHeight="1" x14ac:dyDescent="0.25">
      <c r="B25" s="383"/>
      <c r="C25" s="340">
        <v>76.61</v>
      </c>
      <c r="D25" s="274"/>
      <c r="E25" s="75"/>
      <c r="F25" s="275">
        <v>67.069999999999993</v>
      </c>
      <c r="G25" s="274"/>
      <c r="H25" s="75"/>
      <c r="I25" s="275">
        <v>46.27</v>
      </c>
      <c r="J25" s="274"/>
      <c r="K25" s="75"/>
      <c r="L25" s="275">
        <v>44.14</v>
      </c>
      <c r="M25" s="274"/>
      <c r="N25" s="75"/>
      <c r="O25" s="275">
        <v>47.14</v>
      </c>
      <c r="P25" s="74"/>
      <c r="Q25" s="97"/>
      <c r="R25" s="275">
        <v>55.91</v>
      </c>
      <c r="S25" s="274"/>
      <c r="T25" s="75"/>
      <c r="U25" s="275">
        <v>41.24</v>
      </c>
      <c r="V25" s="274"/>
      <c r="W25" s="75"/>
      <c r="X25" s="275">
        <v>56.15</v>
      </c>
      <c r="Y25" s="274"/>
      <c r="Z25" s="75"/>
      <c r="AA25" s="275">
        <v>48.32</v>
      </c>
      <c r="AB25" s="274"/>
      <c r="AC25" s="75"/>
      <c r="AD25" s="88">
        <v>43.61</v>
      </c>
      <c r="AE25" s="274"/>
      <c r="AF25" s="75"/>
      <c r="AG25" s="88">
        <v>48.89</v>
      </c>
      <c r="AH25" s="274"/>
      <c r="AI25" s="75"/>
      <c r="AJ25" s="88">
        <v>43.06</v>
      </c>
      <c r="AK25" s="274"/>
      <c r="AL25" s="75"/>
      <c r="AM25" s="88">
        <v>43.35</v>
      </c>
      <c r="AN25" s="274"/>
      <c r="AO25" s="97"/>
      <c r="AP25" s="87">
        <v>65.53</v>
      </c>
      <c r="AQ25" s="274"/>
      <c r="AR25" s="341"/>
      <c r="AS25" s="379"/>
      <c r="AT25" s="107"/>
      <c r="AU25" s="1"/>
    </row>
    <row r="26" spans="2:47" ht="18" customHeight="1" x14ac:dyDescent="0.25">
      <c r="B26" s="383">
        <v>26</v>
      </c>
      <c r="C26" s="278"/>
      <c r="D26" s="21" t="s">
        <v>19</v>
      </c>
      <c r="E26" s="26">
        <f t="shared" ref="E26" si="45">E27*C28</f>
        <v>10495570</v>
      </c>
      <c r="F26" s="90"/>
      <c r="G26" s="21" t="s">
        <v>19</v>
      </c>
      <c r="H26" s="120">
        <f t="shared" ref="H26" si="46">H27*F28</f>
        <v>9523939.9999999981</v>
      </c>
      <c r="I26" s="236"/>
      <c r="J26" s="21" t="s">
        <v>18</v>
      </c>
      <c r="K26" s="120">
        <f t="shared" ref="K26" si="47">K27*I28</f>
        <v>7125580.0000000009</v>
      </c>
      <c r="L26" s="236"/>
      <c r="M26" s="21" t="s">
        <v>18</v>
      </c>
      <c r="N26" s="120">
        <f t="shared" ref="N26" si="48">N27*L28</f>
        <v>6797560</v>
      </c>
      <c r="O26" s="236"/>
      <c r="P26" s="21" t="s">
        <v>18</v>
      </c>
      <c r="Q26" s="269">
        <f t="shared" ref="Q26" si="49">Q27*O28</f>
        <v>7259560</v>
      </c>
      <c r="R26" s="90"/>
      <c r="S26" s="21" t="s">
        <v>19</v>
      </c>
      <c r="T26" s="26">
        <f t="shared" ref="T26" si="50">T27*R28</f>
        <v>8610140</v>
      </c>
      <c r="U26" s="90"/>
      <c r="V26" s="21" t="s">
        <v>18</v>
      </c>
      <c r="W26" s="120">
        <f t="shared" ref="W26" si="51">W27*U28</f>
        <v>7175760</v>
      </c>
      <c r="X26" s="90"/>
      <c r="Y26" s="21" t="s">
        <v>19</v>
      </c>
      <c r="Z26" s="120">
        <f t="shared" ref="Z26" si="52">Z27*X28</f>
        <v>8927850</v>
      </c>
      <c r="AA26" s="236"/>
      <c r="AB26" s="21" t="s">
        <v>18</v>
      </c>
      <c r="AC26" s="120">
        <f t="shared" ref="AC26" si="53">AC27*AA28</f>
        <v>7537920</v>
      </c>
      <c r="AD26" s="272"/>
      <c r="AE26" s="21" t="s">
        <v>18</v>
      </c>
      <c r="AF26" s="26">
        <f>AF27*AD28</f>
        <v>7457310</v>
      </c>
      <c r="AG26" s="93"/>
      <c r="AH26" s="21" t="s">
        <v>18</v>
      </c>
      <c r="AI26" s="26">
        <f>AI27*AG28</f>
        <v>8017960</v>
      </c>
      <c r="AJ26" s="93"/>
      <c r="AK26" s="21" t="s">
        <v>18</v>
      </c>
      <c r="AL26" s="26">
        <f>AL27*AJ28</f>
        <v>7406320</v>
      </c>
      <c r="AM26" s="93"/>
      <c r="AN26" s="21" t="s">
        <v>18</v>
      </c>
      <c r="AO26" s="40">
        <f>AO27*AM28</f>
        <v>7759650</v>
      </c>
      <c r="AP26" s="90"/>
      <c r="AQ26" s="21" t="s">
        <v>19</v>
      </c>
      <c r="AR26" s="28">
        <f>AR27*AP28</f>
        <v>9763970</v>
      </c>
      <c r="AS26" s="379">
        <v>26</v>
      </c>
      <c r="AT26" s="107"/>
      <c r="AU26" s="1"/>
    </row>
    <row r="27" spans="2:47" ht="18" customHeight="1" x14ac:dyDescent="0.25">
      <c r="B27" s="383" t="s">
        <v>15</v>
      </c>
      <c r="C27" s="279"/>
      <c r="D27" s="27"/>
      <c r="E27" s="24">
        <v>137000</v>
      </c>
      <c r="F27" s="89"/>
      <c r="G27" s="27"/>
      <c r="H27" s="124">
        <v>142000</v>
      </c>
      <c r="I27" s="129"/>
      <c r="J27" s="123"/>
      <c r="K27" s="124">
        <v>154000</v>
      </c>
      <c r="L27" s="129"/>
      <c r="M27" s="123"/>
      <c r="N27" s="124">
        <v>154000</v>
      </c>
      <c r="O27" s="129"/>
      <c r="P27" s="123"/>
      <c r="Q27" s="124">
        <v>154000</v>
      </c>
      <c r="R27" s="89"/>
      <c r="S27" s="27"/>
      <c r="T27" s="124">
        <v>154000</v>
      </c>
      <c r="U27" s="89"/>
      <c r="V27" s="27"/>
      <c r="W27" s="124">
        <v>174000</v>
      </c>
      <c r="X27" s="89"/>
      <c r="Y27" s="27"/>
      <c r="Z27" s="124">
        <v>159000</v>
      </c>
      <c r="AA27" s="129"/>
      <c r="AB27" s="123"/>
      <c r="AC27" s="124">
        <v>156000</v>
      </c>
      <c r="AD27" s="135"/>
      <c r="AE27" s="123"/>
      <c r="AF27" s="24">
        <v>171000</v>
      </c>
      <c r="AG27" s="92"/>
      <c r="AH27" s="27"/>
      <c r="AI27" s="24">
        <v>164000</v>
      </c>
      <c r="AJ27" s="92"/>
      <c r="AK27" s="27"/>
      <c r="AL27" s="24">
        <v>172000</v>
      </c>
      <c r="AM27" s="92"/>
      <c r="AN27" s="27"/>
      <c r="AO27" s="281">
        <v>179000</v>
      </c>
      <c r="AP27" s="89"/>
      <c r="AQ27" s="27"/>
      <c r="AR27" s="22">
        <v>149000</v>
      </c>
      <c r="AS27" s="379" t="s">
        <v>1</v>
      </c>
      <c r="AT27" s="107"/>
      <c r="AU27" s="1"/>
    </row>
    <row r="28" spans="2:47" ht="18" customHeight="1" x14ac:dyDescent="0.25">
      <c r="B28" s="383"/>
      <c r="C28" s="280">
        <v>76.61</v>
      </c>
      <c r="D28" s="180"/>
      <c r="E28" s="25"/>
      <c r="F28" s="91">
        <v>67.069999999999993</v>
      </c>
      <c r="G28" s="180"/>
      <c r="H28" s="238"/>
      <c r="I28" s="237">
        <v>46.27</v>
      </c>
      <c r="J28" s="180"/>
      <c r="K28" s="238"/>
      <c r="L28" s="237">
        <v>44.14</v>
      </c>
      <c r="M28" s="180"/>
      <c r="N28" s="238"/>
      <c r="O28" s="237">
        <v>47.14</v>
      </c>
      <c r="P28" s="130"/>
      <c r="Q28" s="268"/>
      <c r="R28" s="91">
        <v>55.91</v>
      </c>
      <c r="S28" s="180"/>
      <c r="T28" s="25"/>
      <c r="U28" s="91">
        <v>41.24</v>
      </c>
      <c r="V28" s="180"/>
      <c r="W28" s="238"/>
      <c r="X28" s="91">
        <v>56.15</v>
      </c>
      <c r="Y28" s="180"/>
      <c r="Z28" s="238"/>
      <c r="AA28" s="237">
        <v>48.32</v>
      </c>
      <c r="AB28" s="180"/>
      <c r="AC28" s="238"/>
      <c r="AD28" s="135">
        <v>43.61</v>
      </c>
      <c r="AE28" s="271"/>
      <c r="AF28" s="25"/>
      <c r="AG28" s="92">
        <v>48.89</v>
      </c>
      <c r="AH28" s="180"/>
      <c r="AI28" s="25"/>
      <c r="AJ28" s="92">
        <v>43.06</v>
      </c>
      <c r="AK28" s="180"/>
      <c r="AL28" s="25"/>
      <c r="AM28" s="92">
        <v>43.35</v>
      </c>
      <c r="AN28" s="180"/>
      <c r="AO28" s="41"/>
      <c r="AP28" s="89">
        <v>65.53</v>
      </c>
      <c r="AQ28" s="180"/>
      <c r="AR28" s="53"/>
      <c r="AS28" s="379"/>
      <c r="AT28" s="107"/>
      <c r="AU28" s="1"/>
    </row>
    <row r="29" spans="2:47" ht="18" customHeight="1" x14ac:dyDescent="0.25">
      <c r="B29" s="383">
        <v>25</v>
      </c>
      <c r="C29" s="278"/>
      <c r="D29" s="21" t="s">
        <v>19</v>
      </c>
      <c r="E29" s="26">
        <f t="shared" ref="E29" si="54">E30*C31</f>
        <v>10418960</v>
      </c>
      <c r="F29" s="90"/>
      <c r="G29" s="21" t="s">
        <v>19</v>
      </c>
      <c r="H29" s="120">
        <f t="shared" ref="H29" si="55">H30*F31</f>
        <v>9456869.9999999981</v>
      </c>
      <c r="I29" s="236"/>
      <c r="J29" s="21" t="s">
        <v>18</v>
      </c>
      <c r="K29" s="120">
        <f t="shared" ref="K29" si="56">K30*I31</f>
        <v>7079310.0000000009</v>
      </c>
      <c r="L29" s="236"/>
      <c r="M29" s="21" t="s">
        <v>18</v>
      </c>
      <c r="N29" s="120">
        <f t="shared" ref="N29" si="57">N30*L31</f>
        <v>6753420</v>
      </c>
      <c r="O29" s="236"/>
      <c r="P29" s="21" t="s">
        <v>18</v>
      </c>
      <c r="Q29" s="269">
        <f t="shared" ref="Q29" si="58">Q30*O31</f>
        <v>7212420</v>
      </c>
      <c r="R29" s="90"/>
      <c r="S29" s="21" t="s">
        <v>19</v>
      </c>
      <c r="T29" s="26">
        <f t="shared" ref="T29" si="59">T30*R31</f>
        <v>8554230</v>
      </c>
      <c r="U29" s="90"/>
      <c r="V29" s="21" t="s">
        <v>18</v>
      </c>
      <c r="W29" s="120">
        <f t="shared" ref="W29" si="60">W30*U31</f>
        <v>7134520</v>
      </c>
      <c r="X29" s="90"/>
      <c r="Y29" s="21" t="s">
        <v>19</v>
      </c>
      <c r="Z29" s="120">
        <f t="shared" ref="Z29" si="61">Z30*X31</f>
        <v>8871700</v>
      </c>
      <c r="AA29" s="236"/>
      <c r="AB29" s="21" t="s">
        <v>18</v>
      </c>
      <c r="AC29" s="120">
        <f t="shared" ref="AC29" si="62">AC30*AA31</f>
        <v>7489600</v>
      </c>
      <c r="AD29" s="272"/>
      <c r="AE29" s="21" t="s">
        <v>18</v>
      </c>
      <c r="AF29" s="26">
        <f>AF30*AD31</f>
        <v>7413700</v>
      </c>
      <c r="AG29" s="93"/>
      <c r="AH29" s="21" t="s">
        <v>18</v>
      </c>
      <c r="AI29" s="26">
        <f>AI30*AG31</f>
        <v>7969070</v>
      </c>
      <c r="AJ29" s="93"/>
      <c r="AK29" s="21" t="s">
        <v>18</v>
      </c>
      <c r="AL29" s="26">
        <f>AL30*AJ31</f>
        <v>7363260</v>
      </c>
      <c r="AM29" s="93"/>
      <c r="AN29" s="21" t="s">
        <v>18</v>
      </c>
      <c r="AO29" s="40">
        <f>AO30*AM31</f>
        <v>7716300</v>
      </c>
      <c r="AP29" s="90"/>
      <c r="AQ29" s="21" t="s">
        <v>19</v>
      </c>
      <c r="AR29" s="28">
        <f>AR30*AP31</f>
        <v>9698440</v>
      </c>
      <c r="AS29" s="379">
        <v>25</v>
      </c>
      <c r="AT29" s="107"/>
      <c r="AU29" s="1"/>
    </row>
    <row r="30" spans="2:47" ht="18" customHeight="1" x14ac:dyDescent="0.25">
      <c r="B30" s="383" t="s">
        <v>15</v>
      </c>
      <c r="C30" s="279"/>
      <c r="D30" s="27"/>
      <c r="E30" s="24">
        <v>136000</v>
      </c>
      <c r="F30" s="89"/>
      <c r="G30" s="27"/>
      <c r="H30" s="124">
        <v>141000</v>
      </c>
      <c r="I30" s="129"/>
      <c r="J30" s="123"/>
      <c r="K30" s="124">
        <v>153000</v>
      </c>
      <c r="L30" s="129"/>
      <c r="M30" s="123"/>
      <c r="N30" s="124">
        <v>153000</v>
      </c>
      <c r="O30" s="129"/>
      <c r="P30" s="123"/>
      <c r="Q30" s="124">
        <v>153000</v>
      </c>
      <c r="R30" s="89"/>
      <c r="S30" s="27"/>
      <c r="T30" s="124">
        <v>153000</v>
      </c>
      <c r="U30" s="89"/>
      <c r="V30" s="27"/>
      <c r="W30" s="124">
        <v>173000</v>
      </c>
      <c r="X30" s="89"/>
      <c r="Y30" s="27"/>
      <c r="Z30" s="124">
        <v>158000</v>
      </c>
      <c r="AA30" s="129"/>
      <c r="AB30" s="123"/>
      <c r="AC30" s="124">
        <v>155000</v>
      </c>
      <c r="AD30" s="135"/>
      <c r="AE30" s="123"/>
      <c r="AF30" s="24">
        <v>170000</v>
      </c>
      <c r="AG30" s="92"/>
      <c r="AH30" s="27"/>
      <c r="AI30" s="24">
        <v>163000</v>
      </c>
      <c r="AJ30" s="92"/>
      <c r="AK30" s="27"/>
      <c r="AL30" s="24">
        <v>171000</v>
      </c>
      <c r="AM30" s="92"/>
      <c r="AN30" s="27"/>
      <c r="AO30" s="281">
        <v>178000</v>
      </c>
      <c r="AP30" s="89"/>
      <c r="AQ30" s="27"/>
      <c r="AR30" s="22">
        <v>148000</v>
      </c>
      <c r="AS30" s="379" t="s">
        <v>1</v>
      </c>
      <c r="AT30" s="107"/>
      <c r="AU30" s="1"/>
    </row>
    <row r="31" spans="2:47" ht="18" customHeight="1" x14ac:dyDescent="0.25">
      <c r="B31" s="383"/>
      <c r="C31" s="280">
        <v>76.61</v>
      </c>
      <c r="D31" s="180"/>
      <c r="E31" s="25"/>
      <c r="F31" s="91">
        <v>67.069999999999993</v>
      </c>
      <c r="G31" s="180"/>
      <c r="H31" s="238"/>
      <c r="I31" s="237">
        <v>46.27</v>
      </c>
      <c r="J31" s="180"/>
      <c r="K31" s="238"/>
      <c r="L31" s="237">
        <v>44.14</v>
      </c>
      <c r="M31" s="180"/>
      <c r="N31" s="238"/>
      <c r="O31" s="237">
        <v>47.14</v>
      </c>
      <c r="P31" s="130"/>
      <c r="Q31" s="268"/>
      <c r="R31" s="91">
        <v>55.91</v>
      </c>
      <c r="S31" s="180"/>
      <c r="T31" s="25"/>
      <c r="U31" s="91">
        <v>41.24</v>
      </c>
      <c r="V31" s="180"/>
      <c r="W31" s="238"/>
      <c r="X31" s="91">
        <v>56.15</v>
      </c>
      <c r="Y31" s="180"/>
      <c r="Z31" s="238"/>
      <c r="AA31" s="237">
        <v>48.32</v>
      </c>
      <c r="AB31" s="180"/>
      <c r="AC31" s="238"/>
      <c r="AD31" s="135">
        <v>43.61</v>
      </c>
      <c r="AE31" s="271"/>
      <c r="AF31" s="25"/>
      <c r="AG31" s="92">
        <v>48.89</v>
      </c>
      <c r="AH31" s="180"/>
      <c r="AI31" s="25"/>
      <c r="AJ31" s="92">
        <v>43.06</v>
      </c>
      <c r="AK31" s="180"/>
      <c r="AL31" s="25"/>
      <c r="AM31" s="92">
        <v>43.35</v>
      </c>
      <c r="AN31" s="180"/>
      <c r="AO31" s="41"/>
      <c r="AP31" s="89">
        <v>65.53</v>
      </c>
      <c r="AQ31" s="180"/>
      <c r="AR31" s="53"/>
      <c r="AS31" s="379"/>
      <c r="AT31" s="107"/>
      <c r="AU31" s="1"/>
    </row>
    <row r="32" spans="2:47" ht="18" customHeight="1" x14ac:dyDescent="0.25">
      <c r="B32" s="383">
        <v>24</v>
      </c>
      <c r="C32" s="339"/>
      <c r="D32" s="69" t="s">
        <v>19</v>
      </c>
      <c r="E32" s="70">
        <f t="shared" ref="E32" si="63">E33*C34</f>
        <v>0</v>
      </c>
      <c r="F32" s="273"/>
      <c r="G32" s="69" t="s">
        <v>19</v>
      </c>
      <c r="H32" s="70">
        <f t="shared" ref="H32" si="64">H33*F34</f>
        <v>0</v>
      </c>
      <c r="I32" s="273"/>
      <c r="J32" s="69" t="s">
        <v>18</v>
      </c>
      <c r="K32" s="70">
        <f t="shared" ref="K32" si="65">K33*I34</f>
        <v>0</v>
      </c>
      <c r="L32" s="273"/>
      <c r="M32" s="69" t="s">
        <v>18</v>
      </c>
      <c r="N32" s="70">
        <f t="shared" ref="N32" si="66">N33*L34</f>
        <v>0</v>
      </c>
      <c r="O32" s="273"/>
      <c r="P32" s="69" t="s">
        <v>18</v>
      </c>
      <c r="Q32" s="94">
        <f t="shared" ref="Q32" si="67">Q33*O34</f>
        <v>0</v>
      </c>
      <c r="R32" s="273"/>
      <c r="S32" s="69" t="s">
        <v>19</v>
      </c>
      <c r="T32" s="70">
        <f t="shared" ref="T32" si="68">T33*R34</f>
        <v>0</v>
      </c>
      <c r="U32" s="273"/>
      <c r="V32" s="69" t="s">
        <v>18</v>
      </c>
      <c r="W32" s="70">
        <f t="shared" ref="W32" si="69">W33*U34</f>
        <v>0</v>
      </c>
      <c r="X32" s="273"/>
      <c r="Y32" s="69" t="s">
        <v>19</v>
      </c>
      <c r="Z32" s="70">
        <f t="shared" ref="Z32" si="70">Z33*X34</f>
        <v>0</v>
      </c>
      <c r="AA32" s="273"/>
      <c r="AB32" s="69" t="s">
        <v>18</v>
      </c>
      <c r="AC32" s="70">
        <f t="shared" ref="AC32" si="71">AC33*AA34</f>
        <v>0</v>
      </c>
      <c r="AD32" s="95"/>
      <c r="AE32" s="69" t="s">
        <v>18</v>
      </c>
      <c r="AF32" s="70">
        <f>AF33*AD34</f>
        <v>0</v>
      </c>
      <c r="AG32" s="95"/>
      <c r="AH32" s="69" t="s">
        <v>18</v>
      </c>
      <c r="AI32" s="70">
        <f>AI33*AG34</f>
        <v>0</v>
      </c>
      <c r="AJ32" s="95"/>
      <c r="AK32" s="69" t="s">
        <v>18</v>
      </c>
      <c r="AL32" s="70">
        <f>AL33*AJ34</f>
        <v>0</v>
      </c>
      <c r="AM32" s="95"/>
      <c r="AN32" s="69" t="s">
        <v>18</v>
      </c>
      <c r="AO32" s="94">
        <f>AO33*AM34</f>
        <v>0</v>
      </c>
      <c r="AP32" s="273"/>
      <c r="AQ32" s="69" t="s">
        <v>19</v>
      </c>
      <c r="AR32" s="86">
        <f>AR33*AP34</f>
        <v>0</v>
      </c>
      <c r="AS32" s="379">
        <v>24</v>
      </c>
      <c r="AT32" s="107"/>
      <c r="AU32" s="1"/>
    </row>
    <row r="33" spans="2:47" ht="18" customHeight="1" x14ac:dyDescent="0.25">
      <c r="B33" s="383" t="s">
        <v>15</v>
      </c>
      <c r="C33" s="71"/>
      <c r="D33" s="72"/>
      <c r="E33" s="73"/>
      <c r="F33" s="87"/>
      <c r="G33" s="72"/>
      <c r="H33" s="73"/>
      <c r="I33" s="87"/>
      <c r="J33" s="72"/>
      <c r="K33" s="73"/>
      <c r="L33" s="87"/>
      <c r="M33" s="72"/>
      <c r="N33" s="73"/>
      <c r="O33" s="87"/>
      <c r="P33" s="72"/>
      <c r="Q33" s="96"/>
      <c r="R33" s="87"/>
      <c r="S33" s="72"/>
      <c r="T33" s="73"/>
      <c r="U33" s="87"/>
      <c r="V33" s="72"/>
      <c r="W33" s="73"/>
      <c r="X33" s="87"/>
      <c r="Y33" s="72"/>
      <c r="Z33" s="73"/>
      <c r="AA33" s="87"/>
      <c r="AB33" s="72"/>
      <c r="AC33" s="73"/>
      <c r="AD33" s="88"/>
      <c r="AE33" s="72"/>
      <c r="AF33" s="73"/>
      <c r="AG33" s="88"/>
      <c r="AH33" s="72"/>
      <c r="AI33" s="73"/>
      <c r="AJ33" s="88"/>
      <c r="AK33" s="72"/>
      <c r="AL33" s="73"/>
      <c r="AM33" s="88"/>
      <c r="AN33" s="72"/>
      <c r="AO33" s="96"/>
      <c r="AP33" s="87"/>
      <c r="AQ33" s="72"/>
      <c r="AR33" s="77"/>
      <c r="AS33" s="379" t="s">
        <v>1</v>
      </c>
      <c r="AT33" s="107"/>
      <c r="AU33" s="1"/>
    </row>
    <row r="34" spans="2:47" ht="18" customHeight="1" x14ac:dyDescent="0.25">
      <c r="B34" s="383"/>
      <c r="C34" s="340">
        <v>76.61</v>
      </c>
      <c r="D34" s="274"/>
      <c r="E34" s="75"/>
      <c r="F34" s="275">
        <v>67.069999999999993</v>
      </c>
      <c r="G34" s="274"/>
      <c r="H34" s="75"/>
      <c r="I34" s="275">
        <v>46.27</v>
      </c>
      <c r="J34" s="274"/>
      <c r="K34" s="75"/>
      <c r="L34" s="275">
        <v>44.14</v>
      </c>
      <c r="M34" s="274"/>
      <c r="N34" s="75"/>
      <c r="O34" s="275">
        <v>47.14</v>
      </c>
      <c r="P34" s="74"/>
      <c r="Q34" s="97"/>
      <c r="R34" s="275">
        <v>55.91</v>
      </c>
      <c r="S34" s="274"/>
      <c r="T34" s="75"/>
      <c r="U34" s="275">
        <v>41.24</v>
      </c>
      <c r="V34" s="274"/>
      <c r="W34" s="75"/>
      <c r="X34" s="275">
        <v>56.15</v>
      </c>
      <c r="Y34" s="274"/>
      <c r="Z34" s="75"/>
      <c r="AA34" s="275">
        <v>48.32</v>
      </c>
      <c r="AB34" s="274"/>
      <c r="AC34" s="75"/>
      <c r="AD34" s="88">
        <v>43.61</v>
      </c>
      <c r="AE34" s="274"/>
      <c r="AF34" s="75"/>
      <c r="AG34" s="88">
        <v>48.89</v>
      </c>
      <c r="AH34" s="274"/>
      <c r="AI34" s="75"/>
      <c r="AJ34" s="88">
        <v>43.06</v>
      </c>
      <c r="AK34" s="274"/>
      <c r="AL34" s="75"/>
      <c r="AM34" s="88">
        <v>43.35</v>
      </c>
      <c r="AN34" s="274"/>
      <c r="AO34" s="97"/>
      <c r="AP34" s="87">
        <v>65.53</v>
      </c>
      <c r="AQ34" s="274"/>
      <c r="AR34" s="341"/>
      <c r="AS34" s="379"/>
      <c r="AT34" s="107"/>
      <c r="AU34" s="1"/>
    </row>
    <row r="35" spans="2:47" ht="18" customHeight="1" x14ac:dyDescent="0.25">
      <c r="B35" s="383">
        <v>23</v>
      </c>
      <c r="C35" s="339"/>
      <c r="D35" s="69" t="s">
        <v>19</v>
      </c>
      <c r="E35" s="70">
        <f t="shared" ref="E35" si="72">E36*C37</f>
        <v>0</v>
      </c>
      <c r="F35" s="273"/>
      <c r="G35" s="69" t="s">
        <v>19</v>
      </c>
      <c r="H35" s="70">
        <f t="shared" ref="H35" si="73">H36*F37</f>
        <v>0</v>
      </c>
      <c r="I35" s="273"/>
      <c r="J35" s="69" t="s">
        <v>18</v>
      </c>
      <c r="K35" s="70">
        <f t="shared" ref="K35" si="74">K36*I37</f>
        <v>0</v>
      </c>
      <c r="L35" s="273"/>
      <c r="M35" s="69" t="s">
        <v>18</v>
      </c>
      <c r="N35" s="70">
        <f t="shared" ref="N35" si="75">N36*L37</f>
        <v>0</v>
      </c>
      <c r="O35" s="273"/>
      <c r="P35" s="69" t="s">
        <v>18</v>
      </c>
      <c r="Q35" s="94">
        <f t="shared" ref="Q35" si="76">Q36*O37</f>
        <v>0</v>
      </c>
      <c r="R35" s="273"/>
      <c r="S35" s="69" t="s">
        <v>19</v>
      </c>
      <c r="T35" s="70">
        <f t="shared" ref="T35" si="77">T36*R37</f>
        <v>0</v>
      </c>
      <c r="U35" s="273"/>
      <c r="V35" s="69" t="s">
        <v>18</v>
      </c>
      <c r="W35" s="70">
        <f t="shared" ref="W35" si="78">W36*U37</f>
        <v>0</v>
      </c>
      <c r="X35" s="273"/>
      <c r="Y35" s="69" t="s">
        <v>19</v>
      </c>
      <c r="Z35" s="70">
        <f t="shared" ref="Z35" si="79">Z36*X37</f>
        <v>0</v>
      </c>
      <c r="AA35" s="273"/>
      <c r="AB35" s="69" t="s">
        <v>18</v>
      </c>
      <c r="AC35" s="70">
        <f t="shared" ref="AC35" si="80">AC36*AA37</f>
        <v>0</v>
      </c>
      <c r="AD35" s="95"/>
      <c r="AE35" s="69" t="s">
        <v>18</v>
      </c>
      <c r="AF35" s="70">
        <f>AF36*AD37</f>
        <v>0</v>
      </c>
      <c r="AG35" s="95"/>
      <c r="AH35" s="69" t="s">
        <v>18</v>
      </c>
      <c r="AI35" s="70">
        <f>AI36*AG37</f>
        <v>0</v>
      </c>
      <c r="AJ35" s="95"/>
      <c r="AK35" s="69" t="s">
        <v>18</v>
      </c>
      <c r="AL35" s="70">
        <f>AL36*AJ37</f>
        <v>0</v>
      </c>
      <c r="AM35" s="95"/>
      <c r="AN35" s="69" t="s">
        <v>18</v>
      </c>
      <c r="AO35" s="94">
        <f>AO36*AM37</f>
        <v>0</v>
      </c>
      <c r="AP35" s="273"/>
      <c r="AQ35" s="69" t="s">
        <v>19</v>
      </c>
      <c r="AR35" s="86">
        <f>AR36*AP37</f>
        <v>0</v>
      </c>
      <c r="AS35" s="379">
        <v>23</v>
      </c>
      <c r="AT35" s="107"/>
      <c r="AU35" s="1"/>
    </row>
    <row r="36" spans="2:47" ht="18" customHeight="1" x14ac:dyDescent="0.25">
      <c r="B36" s="383" t="s">
        <v>15</v>
      </c>
      <c r="C36" s="71"/>
      <c r="D36" s="72"/>
      <c r="E36" s="73"/>
      <c r="F36" s="87"/>
      <c r="G36" s="72"/>
      <c r="H36" s="73"/>
      <c r="I36" s="87"/>
      <c r="J36" s="72"/>
      <c r="K36" s="73"/>
      <c r="L36" s="87"/>
      <c r="M36" s="72"/>
      <c r="N36" s="73"/>
      <c r="O36" s="87"/>
      <c r="P36" s="72"/>
      <c r="Q36" s="96"/>
      <c r="R36" s="87"/>
      <c r="S36" s="72"/>
      <c r="T36" s="73"/>
      <c r="U36" s="87"/>
      <c r="V36" s="72"/>
      <c r="W36" s="73"/>
      <c r="X36" s="87"/>
      <c r="Y36" s="72"/>
      <c r="Z36" s="73"/>
      <c r="AA36" s="87"/>
      <c r="AB36" s="72"/>
      <c r="AC36" s="73"/>
      <c r="AD36" s="88"/>
      <c r="AE36" s="72"/>
      <c r="AF36" s="73"/>
      <c r="AG36" s="88"/>
      <c r="AH36" s="72"/>
      <c r="AI36" s="73"/>
      <c r="AJ36" s="88"/>
      <c r="AK36" s="72"/>
      <c r="AL36" s="73"/>
      <c r="AM36" s="88"/>
      <c r="AN36" s="72"/>
      <c r="AO36" s="96"/>
      <c r="AP36" s="87"/>
      <c r="AQ36" s="72"/>
      <c r="AR36" s="77"/>
      <c r="AS36" s="379" t="s">
        <v>1</v>
      </c>
      <c r="AT36" s="107"/>
      <c r="AU36" s="1"/>
    </row>
    <row r="37" spans="2:47" ht="18" customHeight="1" x14ac:dyDescent="0.25">
      <c r="B37" s="383"/>
      <c r="C37" s="340">
        <v>76.61</v>
      </c>
      <c r="D37" s="274"/>
      <c r="E37" s="75"/>
      <c r="F37" s="275">
        <v>67.069999999999993</v>
      </c>
      <c r="G37" s="274"/>
      <c r="H37" s="75"/>
      <c r="I37" s="275">
        <v>46.27</v>
      </c>
      <c r="J37" s="274"/>
      <c r="K37" s="75"/>
      <c r="L37" s="275">
        <v>44.14</v>
      </c>
      <c r="M37" s="274"/>
      <c r="N37" s="75"/>
      <c r="O37" s="275">
        <v>47.14</v>
      </c>
      <c r="P37" s="74"/>
      <c r="Q37" s="97"/>
      <c r="R37" s="275">
        <v>55.91</v>
      </c>
      <c r="S37" s="274"/>
      <c r="T37" s="75"/>
      <c r="U37" s="275">
        <v>41.24</v>
      </c>
      <c r="V37" s="274"/>
      <c r="W37" s="75"/>
      <c r="X37" s="275">
        <v>56.15</v>
      </c>
      <c r="Y37" s="274"/>
      <c r="Z37" s="75"/>
      <c r="AA37" s="275">
        <v>48.32</v>
      </c>
      <c r="AB37" s="274"/>
      <c r="AC37" s="75"/>
      <c r="AD37" s="88">
        <v>43.61</v>
      </c>
      <c r="AE37" s="274"/>
      <c r="AF37" s="75"/>
      <c r="AG37" s="88">
        <v>48.89</v>
      </c>
      <c r="AH37" s="274"/>
      <c r="AI37" s="75"/>
      <c r="AJ37" s="88">
        <v>43.06</v>
      </c>
      <c r="AK37" s="274"/>
      <c r="AL37" s="75"/>
      <c r="AM37" s="88">
        <v>43.35</v>
      </c>
      <c r="AN37" s="274"/>
      <c r="AO37" s="97"/>
      <c r="AP37" s="87">
        <v>65.53</v>
      </c>
      <c r="AQ37" s="274"/>
      <c r="AR37" s="341"/>
      <c r="AS37" s="379"/>
      <c r="AT37" s="107"/>
      <c r="AU37" s="1"/>
    </row>
    <row r="38" spans="2:47" ht="18" customHeight="1" x14ac:dyDescent="0.25">
      <c r="B38" s="383">
        <v>22</v>
      </c>
      <c r="C38" s="339"/>
      <c r="D38" s="69" t="s">
        <v>19</v>
      </c>
      <c r="E38" s="70">
        <f t="shared" ref="E38" si="81">E39*C40</f>
        <v>0</v>
      </c>
      <c r="F38" s="273"/>
      <c r="G38" s="69" t="s">
        <v>19</v>
      </c>
      <c r="H38" s="70">
        <f t="shared" ref="H38" si="82">H39*F40</f>
        <v>0</v>
      </c>
      <c r="I38" s="273"/>
      <c r="J38" s="69" t="s">
        <v>18</v>
      </c>
      <c r="K38" s="70">
        <f t="shared" ref="K38" si="83">K39*I40</f>
        <v>0</v>
      </c>
      <c r="L38" s="273"/>
      <c r="M38" s="69" t="s">
        <v>18</v>
      </c>
      <c r="N38" s="70">
        <f t="shared" ref="N38" si="84">N39*L40</f>
        <v>0</v>
      </c>
      <c r="O38" s="273"/>
      <c r="P38" s="69" t="s">
        <v>18</v>
      </c>
      <c r="Q38" s="94">
        <f t="shared" ref="Q38" si="85">Q39*O40</f>
        <v>0</v>
      </c>
      <c r="R38" s="273"/>
      <c r="S38" s="69" t="s">
        <v>19</v>
      </c>
      <c r="T38" s="70">
        <f t="shared" ref="T38" si="86">T39*R40</f>
        <v>0</v>
      </c>
      <c r="U38" s="273"/>
      <c r="V38" s="69" t="s">
        <v>18</v>
      </c>
      <c r="W38" s="70">
        <f t="shared" ref="W38" si="87">W39*U40</f>
        <v>0</v>
      </c>
      <c r="X38" s="273"/>
      <c r="Y38" s="69" t="s">
        <v>19</v>
      </c>
      <c r="Z38" s="70">
        <f t="shared" ref="Z38" si="88">Z39*X40</f>
        <v>0</v>
      </c>
      <c r="AA38" s="273"/>
      <c r="AB38" s="69" t="s">
        <v>18</v>
      </c>
      <c r="AC38" s="70">
        <f t="shared" ref="AC38" si="89">AC39*AA40</f>
        <v>0</v>
      </c>
      <c r="AD38" s="95"/>
      <c r="AE38" s="69" t="s">
        <v>18</v>
      </c>
      <c r="AF38" s="70">
        <f>AF39*AD40</f>
        <v>0</v>
      </c>
      <c r="AG38" s="95"/>
      <c r="AH38" s="69" t="s">
        <v>18</v>
      </c>
      <c r="AI38" s="70">
        <f>AI39*AG40</f>
        <v>0</v>
      </c>
      <c r="AJ38" s="95"/>
      <c r="AK38" s="69" t="s">
        <v>18</v>
      </c>
      <c r="AL38" s="70">
        <f>AL39*AJ40</f>
        <v>0</v>
      </c>
      <c r="AM38" s="95"/>
      <c r="AN38" s="69" t="s">
        <v>18</v>
      </c>
      <c r="AO38" s="94">
        <f>AO39*AM40</f>
        <v>0</v>
      </c>
      <c r="AP38" s="273"/>
      <c r="AQ38" s="69" t="s">
        <v>19</v>
      </c>
      <c r="AR38" s="86">
        <f>AR39*AP40</f>
        <v>0</v>
      </c>
      <c r="AS38" s="379">
        <v>22</v>
      </c>
      <c r="AT38" s="107"/>
      <c r="AU38" s="1"/>
    </row>
    <row r="39" spans="2:47" ht="18" customHeight="1" x14ac:dyDescent="0.25">
      <c r="B39" s="383" t="s">
        <v>15</v>
      </c>
      <c r="C39" s="71"/>
      <c r="D39" s="72"/>
      <c r="E39" s="73"/>
      <c r="F39" s="87"/>
      <c r="G39" s="72"/>
      <c r="H39" s="73"/>
      <c r="I39" s="87"/>
      <c r="J39" s="72"/>
      <c r="K39" s="73"/>
      <c r="L39" s="87"/>
      <c r="M39" s="72"/>
      <c r="N39" s="73"/>
      <c r="O39" s="87"/>
      <c r="P39" s="72"/>
      <c r="Q39" s="96"/>
      <c r="R39" s="87"/>
      <c r="S39" s="72"/>
      <c r="T39" s="73"/>
      <c r="U39" s="87"/>
      <c r="V39" s="72"/>
      <c r="W39" s="73"/>
      <c r="X39" s="87"/>
      <c r="Y39" s="72"/>
      <c r="Z39" s="73"/>
      <c r="AA39" s="87"/>
      <c r="AB39" s="72"/>
      <c r="AC39" s="73"/>
      <c r="AD39" s="88"/>
      <c r="AE39" s="72"/>
      <c r="AF39" s="73"/>
      <c r="AG39" s="88"/>
      <c r="AH39" s="72"/>
      <c r="AI39" s="73"/>
      <c r="AJ39" s="88"/>
      <c r="AK39" s="72"/>
      <c r="AL39" s="73"/>
      <c r="AM39" s="88"/>
      <c r="AN39" s="72"/>
      <c r="AO39" s="96"/>
      <c r="AP39" s="87"/>
      <c r="AQ39" s="72"/>
      <c r="AR39" s="77"/>
      <c r="AS39" s="379" t="s">
        <v>1</v>
      </c>
      <c r="AT39" s="107"/>
      <c r="AU39" s="1"/>
    </row>
    <row r="40" spans="2:47" ht="18" customHeight="1" x14ac:dyDescent="0.25">
      <c r="B40" s="383"/>
      <c r="C40" s="340">
        <v>76.61</v>
      </c>
      <c r="D40" s="274"/>
      <c r="E40" s="75"/>
      <c r="F40" s="275">
        <v>67.069999999999993</v>
      </c>
      <c r="G40" s="274"/>
      <c r="H40" s="75"/>
      <c r="I40" s="275">
        <v>46.27</v>
      </c>
      <c r="J40" s="274"/>
      <c r="K40" s="75"/>
      <c r="L40" s="275">
        <v>44.14</v>
      </c>
      <c r="M40" s="274"/>
      <c r="N40" s="75"/>
      <c r="O40" s="275">
        <v>47.14</v>
      </c>
      <c r="P40" s="74"/>
      <c r="Q40" s="97"/>
      <c r="R40" s="275">
        <v>55.91</v>
      </c>
      <c r="S40" s="274"/>
      <c r="T40" s="75"/>
      <c r="U40" s="275">
        <v>41.24</v>
      </c>
      <c r="V40" s="274"/>
      <c r="W40" s="75"/>
      <c r="X40" s="275">
        <v>56.15</v>
      </c>
      <c r="Y40" s="274"/>
      <c r="Z40" s="75"/>
      <c r="AA40" s="275">
        <v>48.32</v>
      </c>
      <c r="AB40" s="274"/>
      <c r="AC40" s="75"/>
      <c r="AD40" s="88">
        <v>43.61</v>
      </c>
      <c r="AE40" s="274"/>
      <c r="AF40" s="75"/>
      <c r="AG40" s="88">
        <v>48.89</v>
      </c>
      <c r="AH40" s="274"/>
      <c r="AI40" s="75"/>
      <c r="AJ40" s="88">
        <v>43.06</v>
      </c>
      <c r="AK40" s="274"/>
      <c r="AL40" s="75"/>
      <c r="AM40" s="88">
        <v>43.35</v>
      </c>
      <c r="AN40" s="274"/>
      <c r="AO40" s="97"/>
      <c r="AP40" s="87">
        <v>65.53</v>
      </c>
      <c r="AQ40" s="274"/>
      <c r="AR40" s="341"/>
      <c r="AS40" s="379"/>
      <c r="AT40" s="107"/>
      <c r="AU40" s="1"/>
    </row>
    <row r="41" spans="2:47" ht="18" customHeight="1" x14ac:dyDescent="0.25">
      <c r="B41" s="383">
        <v>21</v>
      </c>
      <c r="C41" s="339"/>
      <c r="D41" s="69" t="s">
        <v>19</v>
      </c>
      <c r="E41" s="70">
        <f t="shared" ref="E41" si="90">E42*C43</f>
        <v>0</v>
      </c>
      <c r="F41" s="273"/>
      <c r="G41" s="69" t="s">
        <v>19</v>
      </c>
      <c r="H41" s="70">
        <f t="shared" ref="H41" si="91">H42*F43</f>
        <v>0</v>
      </c>
      <c r="I41" s="273"/>
      <c r="J41" s="69" t="s">
        <v>18</v>
      </c>
      <c r="K41" s="70">
        <f t="shared" ref="K41" si="92">K42*I43</f>
        <v>0</v>
      </c>
      <c r="L41" s="273"/>
      <c r="M41" s="69" t="s">
        <v>18</v>
      </c>
      <c r="N41" s="70">
        <f t="shared" ref="N41" si="93">N42*L43</f>
        <v>0</v>
      </c>
      <c r="O41" s="273"/>
      <c r="P41" s="69" t="s">
        <v>18</v>
      </c>
      <c r="Q41" s="94">
        <f t="shared" ref="Q41" si="94">Q42*O43</f>
        <v>0</v>
      </c>
      <c r="R41" s="273"/>
      <c r="S41" s="69" t="s">
        <v>19</v>
      </c>
      <c r="T41" s="70">
        <f t="shared" ref="T41" si="95">T42*R43</f>
        <v>0</v>
      </c>
      <c r="U41" s="273"/>
      <c r="V41" s="69" t="s">
        <v>18</v>
      </c>
      <c r="W41" s="70">
        <f t="shared" ref="W41" si="96">W42*U43</f>
        <v>0</v>
      </c>
      <c r="X41" s="273"/>
      <c r="Y41" s="69" t="s">
        <v>19</v>
      </c>
      <c r="Z41" s="70">
        <f t="shared" ref="Z41" si="97">Z42*X43</f>
        <v>0</v>
      </c>
      <c r="AA41" s="273"/>
      <c r="AB41" s="69" t="s">
        <v>18</v>
      </c>
      <c r="AC41" s="70">
        <f t="shared" ref="AC41" si="98">AC42*AA43</f>
        <v>0</v>
      </c>
      <c r="AD41" s="95"/>
      <c r="AE41" s="69" t="s">
        <v>18</v>
      </c>
      <c r="AF41" s="70">
        <f>AF42*AD43</f>
        <v>0</v>
      </c>
      <c r="AG41" s="95"/>
      <c r="AH41" s="69" t="s">
        <v>18</v>
      </c>
      <c r="AI41" s="70">
        <f>AI42*AG43</f>
        <v>0</v>
      </c>
      <c r="AJ41" s="95"/>
      <c r="AK41" s="69" t="s">
        <v>18</v>
      </c>
      <c r="AL41" s="70">
        <f>AL42*AJ43</f>
        <v>0</v>
      </c>
      <c r="AM41" s="95"/>
      <c r="AN41" s="69" t="s">
        <v>18</v>
      </c>
      <c r="AO41" s="94">
        <f>AO42*AM43</f>
        <v>0</v>
      </c>
      <c r="AP41" s="273"/>
      <c r="AQ41" s="69" t="s">
        <v>19</v>
      </c>
      <c r="AR41" s="86">
        <f>AR42*AP43</f>
        <v>0</v>
      </c>
      <c r="AS41" s="379">
        <v>21</v>
      </c>
      <c r="AT41" s="107"/>
      <c r="AU41" s="1"/>
    </row>
    <row r="42" spans="2:47" ht="18" customHeight="1" x14ac:dyDescent="0.25">
      <c r="B42" s="383" t="s">
        <v>15</v>
      </c>
      <c r="C42" s="71"/>
      <c r="D42" s="72"/>
      <c r="E42" s="73"/>
      <c r="F42" s="87"/>
      <c r="G42" s="72"/>
      <c r="H42" s="73"/>
      <c r="I42" s="87"/>
      <c r="J42" s="72"/>
      <c r="K42" s="73"/>
      <c r="L42" s="87"/>
      <c r="M42" s="72"/>
      <c r="N42" s="73"/>
      <c r="O42" s="87"/>
      <c r="P42" s="72"/>
      <c r="Q42" s="96"/>
      <c r="R42" s="87"/>
      <c r="S42" s="72"/>
      <c r="T42" s="73"/>
      <c r="U42" s="87"/>
      <c r="V42" s="72"/>
      <c r="W42" s="73"/>
      <c r="X42" s="87"/>
      <c r="Y42" s="72"/>
      <c r="Z42" s="73"/>
      <c r="AA42" s="87"/>
      <c r="AB42" s="72"/>
      <c r="AC42" s="73"/>
      <c r="AD42" s="88"/>
      <c r="AE42" s="72"/>
      <c r="AF42" s="73"/>
      <c r="AG42" s="88"/>
      <c r="AH42" s="72"/>
      <c r="AI42" s="73"/>
      <c r="AJ42" s="88"/>
      <c r="AK42" s="72"/>
      <c r="AL42" s="73"/>
      <c r="AM42" s="88"/>
      <c r="AN42" s="72"/>
      <c r="AO42" s="96"/>
      <c r="AP42" s="87"/>
      <c r="AQ42" s="72"/>
      <c r="AR42" s="77"/>
      <c r="AS42" s="379" t="s">
        <v>1</v>
      </c>
      <c r="AT42" s="107"/>
      <c r="AU42" s="1"/>
    </row>
    <row r="43" spans="2:47" ht="18" customHeight="1" x14ac:dyDescent="0.25">
      <c r="B43" s="383"/>
      <c r="C43" s="340">
        <v>76.61</v>
      </c>
      <c r="D43" s="274"/>
      <c r="E43" s="75"/>
      <c r="F43" s="275">
        <v>67.069999999999993</v>
      </c>
      <c r="G43" s="274"/>
      <c r="H43" s="75"/>
      <c r="I43" s="275">
        <v>46.27</v>
      </c>
      <c r="J43" s="274"/>
      <c r="K43" s="75"/>
      <c r="L43" s="275">
        <v>44.14</v>
      </c>
      <c r="M43" s="274"/>
      <c r="N43" s="75"/>
      <c r="O43" s="275">
        <v>47.14</v>
      </c>
      <c r="P43" s="74"/>
      <c r="Q43" s="97"/>
      <c r="R43" s="275">
        <v>55.91</v>
      </c>
      <c r="S43" s="274"/>
      <c r="T43" s="75"/>
      <c r="U43" s="275">
        <v>41.24</v>
      </c>
      <c r="V43" s="274"/>
      <c r="W43" s="75"/>
      <c r="X43" s="275">
        <v>56.15</v>
      </c>
      <c r="Y43" s="274"/>
      <c r="Z43" s="75"/>
      <c r="AA43" s="275">
        <v>48.32</v>
      </c>
      <c r="AB43" s="274"/>
      <c r="AC43" s="75"/>
      <c r="AD43" s="88">
        <v>43.61</v>
      </c>
      <c r="AE43" s="274"/>
      <c r="AF43" s="75"/>
      <c r="AG43" s="88">
        <v>48.89</v>
      </c>
      <c r="AH43" s="274"/>
      <c r="AI43" s="75"/>
      <c r="AJ43" s="88">
        <v>43.06</v>
      </c>
      <c r="AK43" s="274"/>
      <c r="AL43" s="75"/>
      <c r="AM43" s="88">
        <v>43.35</v>
      </c>
      <c r="AN43" s="274"/>
      <c r="AO43" s="97"/>
      <c r="AP43" s="87">
        <v>65.53</v>
      </c>
      <c r="AQ43" s="274"/>
      <c r="AR43" s="341"/>
      <c r="AS43" s="379"/>
      <c r="AT43" s="107"/>
      <c r="AU43" s="1"/>
    </row>
    <row r="44" spans="2:47" ht="18" customHeight="1" x14ac:dyDescent="0.25">
      <c r="B44" s="383">
        <v>20</v>
      </c>
      <c r="C44" s="339"/>
      <c r="D44" s="69" t="s">
        <v>19</v>
      </c>
      <c r="E44" s="70">
        <f t="shared" ref="E44" si="99">E45*C46</f>
        <v>0</v>
      </c>
      <c r="F44" s="273"/>
      <c r="G44" s="69" t="s">
        <v>19</v>
      </c>
      <c r="H44" s="70">
        <f t="shared" ref="H44" si="100">H45*F46</f>
        <v>0</v>
      </c>
      <c r="I44" s="273"/>
      <c r="J44" s="69" t="s">
        <v>18</v>
      </c>
      <c r="K44" s="70">
        <f t="shared" ref="K44" si="101">K45*I46</f>
        <v>0</v>
      </c>
      <c r="L44" s="273"/>
      <c r="M44" s="69" t="s">
        <v>18</v>
      </c>
      <c r="N44" s="70">
        <f t="shared" ref="N44" si="102">N45*L46</f>
        <v>0</v>
      </c>
      <c r="O44" s="273"/>
      <c r="P44" s="69" t="s">
        <v>18</v>
      </c>
      <c r="Q44" s="94">
        <f t="shared" ref="Q44" si="103">Q45*O46</f>
        <v>0</v>
      </c>
      <c r="R44" s="273"/>
      <c r="S44" s="69" t="s">
        <v>19</v>
      </c>
      <c r="T44" s="70">
        <f t="shared" ref="T44" si="104">T45*R46</f>
        <v>0</v>
      </c>
      <c r="U44" s="273"/>
      <c r="V44" s="69" t="s">
        <v>18</v>
      </c>
      <c r="W44" s="70">
        <f t="shared" ref="W44" si="105">W45*U46</f>
        <v>0</v>
      </c>
      <c r="X44" s="273"/>
      <c r="Y44" s="69" t="s">
        <v>19</v>
      </c>
      <c r="Z44" s="70">
        <f t="shared" ref="Z44" si="106">Z45*X46</f>
        <v>0</v>
      </c>
      <c r="AA44" s="273"/>
      <c r="AB44" s="69" t="s">
        <v>18</v>
      </c>
      <c r="AC44" s="70">
        <f t="shared" ref="AC44" si="107">AC45*AA46</f>
        <v>0</v>
      </c>
      <c r="AD44" s="95"/>
      <c r="AE44" s="69" t="s">
        <v>18</v>
      </c>
      <c r="AF44" s="70">
        <f>AF45*AD46</f>
        <v>0</v>
      </c>
      <c r="AG44" s="95"/>
      <c r="AH44" s="69" t="s">
        <v>18</v>
      </c>
      <c r="AI44" s="70">
        <f>AI45*AG46</f>
        <v>0</v>
      </c>
      <c r="AJ44" s="95"/>
      <c r="AK44" s="69" t="s">
        <v>18</v>
      </c>
      <c r="AL44" s="70">
        <f>AL45*AJ46</f>
        <v>0</v>
      </c>
      <c r="AM44" s="95"/>
      <c r="AN44" s="69" t="s">
        <v>18</v>
      </c>
      <c r="AO44" s="94">
        <f>AO45*AM46</f>
        <v>0</v>
      </c>
      <c r="AP44" s="273"/>
      <c r="AQ44" s="69" t="s">
        <v>19</v>
      </c>
      <c r="AR44" s="86">
        <f>AR45*AP46</f>
        <v>0</v>
      </c>
      <c r="AS44" s="379">
        <v>20</v>
      </c>
      <c r="AT44" s="107"/>
      <c r="AU44" s="1"/>
    </row>
    <row r="45" spans="2:47" ht="18" customHeight="1" x14ac:dyDescent="0.25">
      <c r="B45" s="383" t="s">
        <v>15</v>
      </c>
      <c r="C45" s="71"/>
      <c r="D45" s="72"/>
      <c r="E45" s="73"/>
      <c r="F45" s="87"/>
      <c r="G45" s="72"/>
      <c r="H45" s="73"/>
      <c r="I45" s="87"/>
      <c r="J45" s="72"/>
      <c r="K45" s="73"/>
      <c r="L45" s="87"/>
      <c r="M45" s="72"/>
      <c r="N45" s="73"/>
      <c r="O45" s="87"/>
      <c r="P45" s="72"/>
      <c r="Q45" s="96"/>
      <c r="R45" s="87"/>
      <c r="S45" s="72"/>
      <c r="T45" s="73"/>
      <c r="U45" s="87"/>
      <c r="V45" s="72"/>
      <c r="W45" s="73"/>
      <c r="X45" s="87"/>
      <c r="Y45" s="72"/>
      <c r="Z45" s="73"/>
      <c r="AA45" s="87"/>
      <c r="AB45" s="72"/>
      <c r="AC45" s="73"/>
      <c r="AD45" s="88"/>
      <c r="AE45" s="72"/>
      <c r="AF45" s="73"/>
      <c r="AG45" s="88"/>
      <c r="AH45" s="72"/>
      <c r="AI45" s="73"/>
      <c r="AJ45" s="88"/>
      <c r="AK45" s="72"/>
      <c r="AL45" s="73"/>
      <c r="AM45" s="88"/>
      <c r="AN45" s="72"/>
      <c r="AO45" s="96"/>
      <c r="AP45" s="87"/>
      <c r="AQ45" s="72"/>
      <c r="AR45" s="77"/>
      <c r="AS45" s="379" t="s">
        <v>1</v>
      </c>
      <c r="AT45" s="107"/>
      <c r="AU45" s="1"/>
    </row>
    <row r="46" spans="2:47" ht="18" customHeight="1" x14ac:dyDescent="0.25">
      <c r="B46" s="383"/>
      <c r="C46" s="340">
        <v>76.61</v>
      </c>
      <c r="D46" s="274"/>
      <c r="E46" s="75"/>
      <c r="F46" s="275">
        <v>67.069999999999993</v>
      </c>
      <c r="G46" s="274"/>
      <c r="H46" s="75"/>
      <c r="I46" s="275">
        <v>46.27</v>
      </c>
      <c r="J46" s="274"/>
      <c r="K46" s="75"/>
      <c r="L46" s="275">
        <v>44.14</v>
      </c>
      <c r="M46" s="274"/>
      <c r="N46" s="75"/>
      <c r="O46" s="275">
        <v>47.14</v>
      </c>
      <c r="P46" s="74"/>
      <c r="Q46" s="97"/>
      <c r="R46" s="275">
        <v>55.91</v>
      </c>
      <c r="S46" s="274"/>
      <c r="T46" s="75"/>
      <c r="U46" s="275">
        <v>41.24</v>
      </c>
      <c r="V46" s="274"/>
      <c r="W46" s="75"/>
      <c r="X46" s="275">
        <v>56.15</v>
      </c>
      <c r="Y46" s="274"/>
      <c r="Z46" s="75"/>
      <c r="AA46" s="275">
        <v>48.32</v>
      </c>
      <c r="AB46" s="274"/>
      <c r="AC46" s="75"/>
      <c r="AD46" s="88">
        <v>43.61</v>
      </c>
      <c r="AE46" s="274"/>
      <c r="AF46" s="75"/>
      <c r="AG46" s="88">
        <v>48.89</v>
      </c>
      <c r="AH46" s="274"/>
      <c r="AI46" s="75"/>
      <c r="AJ46" s="88">
        <v>43.06</v>
      </c>
      <c r="AK46" s="274"/>
      <c r="AL46" s="75"/>
      <c r="AM46" s="88">
        <v>43.35</v>
      </c>
      <c r="AN46" s="274"/>
      <c r="AO46" s="97"/>
      <c r="AP46" s="87">
        <v>65.53</v>
      </c>
      <c r="AQ46" s="274"/>
      <c r="AR46" s="341"/>
      <c r="AS46" s="379"/>
      <c r="AT46" s="107"/>
      <c r="AU46" s="1"/>
    </row>
    <row r="47" spans="2:47" ht="19.5" customHeight="1" x14ac:dyDescent="0.25">
      <c r="B47" s="383">
        <v>19</v>
      </c>
      <c r="C47" s="278"/>
      <c r="D47" s="21" t="s">
        <v>19</v>
      </c>
      <c r="E47" s="26">
        <f t="shared" ref="E47" si="108">E48*C49</f>
        <v>10035910</v>
      </c>
      <c r="F47" s="90"/>
      <c r="G47" s="21" t="s">
        <v>19</v>
      </c>
      <c r="H47" s="120">
        <f t="shared" ref="H47" si="109">H48*F49</f>
        <v>9121520</v>
      </c>
      <c r="I47" s="236"/>
      <c r="J47" s="21" t="s">
        <v>18</v>
      </c>
      <c r="K47" s="120">
        <f t="shared" ref="K47" si="110">K48*I49</f>
        <v>6847960</v>
      </c>
      <c r="L47" s="236"/>
      <c r="M47" s="21" t="s">
        <v>18</v>
      </c>
      <c r="N47" s="120">
        <f t="shared" ref="N47" si="111">N48*L49</f>
        <v>6532720</v>
      </c>
      <c r="O47" s="236"/>
      <c r="P47" s="21" t="s">
        <v>18</v>
      </c>
      <c r="Q47" s="269">
        <f t="shared" ref="Q47" si="112">Q48*O49</f>
        <v>6976720</v>
      </c>
      <c r="R47" s="90"/>
      <c r="S47" s="21" t="s">
        <v>19</v>
      </c>
      <c r="T47" s="26">
        <f t="shared" ref="T47" si="113">T48*R49</f>
        <v>8274679.9999999991</v>
      </c>
      <c r="U47" s="90"/>
      <c r="V47" s="21" t="s">
        <v>18</v>
      </c>
      <c r="W47" s="120">
        <f t="shared" ref="W47" si="114">W48*U49</f>
        <v>6928320</v>
      </c>
      <c r="X47" s="90"/>
      <c r="Y47" s="21" t="s">
        <v>19</v>
      </c>
      <c r="Z47" s="120">
        <f t="shared" ref="Z47" si="115">Z48*X49</f>
        <v>8590950</v>
      </c>
      <c r="AA47" s="236"/>
      <c r="AB47" s="21" t="s">
        <v>18</v>
      </c>
      <c r="AC47" s="120">
        <f t="shared" ref="AC47" si="116">AC48*AA49</f>
        <v>7248000</v>
      </c>
      <c r="AD47" s="272"/>
      <c r="AE47" s="21" t="s">
        <v>18</v>
      </c>
      <c r="AF47" s="26">
        <f>AF48*AD49</f>
        <v>7195650</v>
      </c>
      <c r="AG47" s="93"/>
      <c r="AH47" s="21" t="s">
        <v>18</v>
      </c>
      <c r="AI47" s="26">
        <f>AI48*AG49</f>
        <v>7724620</v>
      </c>
      <c r="AJ47" s="93"/>
      <c r="AK47" s="21" t="s">
        <v>18</v>
      </c>
      <c r="AL47" s="26">
        <f>AL48*AJ49</f>
        <v>7320200</v>
      </c>
      <c r="AM47" s="93"/>
      <c r="AN47" s="21" t="s">
        <v>18</v>
      </c>
      <c r="AO47" s="40">
        <f>AO48*AM49</f>
        <v>7499550</v>
      </c>
      <c r="AP47" s="90"/>
      <c r="AQ47" s="21" t="s">
        <v>19</v>
      </c>
      <c r="AR47" s="28">
        <f>AR48*AP49</f>
        <v>9370790</v>
      </c>
      <c r="AS47" s="379">
        <v>19</v>
      </c>
      <c r="AT47" s="107"/>
      <c r="AU47" s="1"/>
    </row>
    <row r="48" spans="2:47" ht="19.5" customHeight="1" x14ac:dyDescent="0.25">
      <c r="B48" s="383" t="s">
        <v>1</v>
      </c>
      <c r="C48" s="279"/>
      <c r="D48" s="27"/>
      <c r="E48" s="24">
        <v>131000</v>
      </c>
      <c r="F48" s="89"/>
      <c r="G48" s="27"/>
      <c r="H48" s="124">
        <v>136000</v>
      </c>
      <c r="I48" s="129"/>
      <c r="J48" s="123"/>
      <c r="K48" s="124">
        <v>148000</v>
      </c>
      <c r="L48" s="129"/>
      <c r="M48" s="123"/>
      <c r="N48" s="124">
        <v>148000</v>
      </c>
      <c r="O48" s="129"/>
      <c r="P48" s="123"/>
      <c r="Q48" s="124">
        <v>148000</v>
      </c>
      <c r="R48" s="89"/>
      <c r="S48" s="27"/>
      <c r="T48" s="124">
        <v>148000</v>
      </c>
      <c r="U48" s="89"/>
      <c r="V48" s="27"/>
      <c r="W48" s="124">
        <v>168000</v>
      </c>
      <c r="X48" s="89"/>
      <c r="Y48" s="27"/>
      <c r="Z48" s="124">
        <v>153000</v>
      </c>
      <c r="AA48" s="129"/>
      <c r="AB48" s="123"/>
      <c r="AC48" s="124">
        <v>150000</v>
      </c>
      <c r="AD48" s="135"/>
      <c r="AE48" s="123"/>
      <c r="AF48" s="24">
        <v>165000</v>
      </c>
      <c r="AG48" s="92"/>
      <c r="AH48" s="27"/>
      <c r="AI48" s="24">
        <v>158000</v>
      </c>
      <c r="AJ48" s="92"/>
      <c r="AK48" s="27"/>
      <c r="AL48" s="24">
        <v>170000</v>
      </c>
      <c r="AM48" s="92"/>
      <c r="AN48" s="27"/>
      <c r="AO48" s="281">
        <v>173000</v>
      </c>
      <c r="AP48" s="89"/>
      <c r="AQ48" s="27"/>
      <c r="AR48" s="22">
        <v>143000</v>
      </c>
      <c r="AS48" s="379" t="s">
        <v>1</v>
      </c>
      <c r="AT48" s="107"/>
      <c r="AU48" s="1"/>
    </row>
    <row r="49" spans="2:47" ht="19.5" customHeight="1" x14ac:dyDescent="0.25">
      <c r="B49" s="383"/>
      <c r="C49" s="280">
        <v>76.61</v>
      </c>
      <c r="D49" s="180"/>
      <c r="E49" s="25"/>
      <c r="F49" s="91">
        <v>67.069999999999993</v>
      </c>
      <c r="G49" s="180"/>
      <c r="H49" s="238"/>
      <c r="I49" s="237">
        <v>46.27</v>
      </c>
      <c r="J49" s="180"/>
      <c r="K49" s="238"/>
      <c r="L49" s="237">
        <v>44.14</v>
      </c>
      <c r="M49" s="180"/>
      <c r="N49" s="238"/>
      <c r="O49" s="237">
        <v>47.14</v>
      </c>
      <c r="P49" s="130"/>
      <c r="Q49" s="268"/>
      <c r="R49" s="91">
        <v>55.91</v>
      </c>
      <c r="S49" s="180"/>
      <c r="T49" s="25"/>
      <c r="U49" s="91">
        <v>41.24</v>
      </c>
      <c r="V49" s="180"/>
      <c r="W49" s="238"/>
      <c r="X49" s="91">
        <v>56.15</v>
      </c>
      <c r="Y49" s="180"/>
      <c r="Z49" s="238"/>
      <c r="AA49" s="237">
        <v>48.32</v>
      </c>
      <c r="AB49" s="180"/>
      <c r="AC49" s="238"/>
      <c r="AD49" s="135">
        <v>43.61</v>
      </c>
      <c r="AE49" s="271"/>
      <c r="AF49" s="25"/>
      <c r="AG49" s="92">
        <v>48.89</v>
      </c>
      <c r="AH49" s="180"/>
      <c r="AI49" s="25"/>
      <c r="AJ49" s="92">
        <v>43.06</v>
      </c>
      <c r="AK49" s="180"/>
      <c r="AL49" s="25"/>
      <c r="AM49" s="92">
        <v>43.35</v>
      </c>
      <c r="AN49" s="180"/>
      <c r="AO49" s="41"/>
      <c r="AP49" s="89">
        <v>65.53</v>
      </c>
      <c r="AQ49" s="180"/>
      <c r="AR49" s="53"/>
      <c r="AS49" s="379"/>
      <c r="AT49" s="107"/>
      <c r="AU49" s="1"/>
    </row>
    <row r="50" spans="2:47" ht="19.5" customHeight="1" x14ac:dyDescent="0.25">
      <c r="B50" s="383">
        <v>18</v>
      </c>
      <c r="C50" s="278"/>
      <c r="D50" s="21" t="s">
        <v>19</v>
      </c>
      <c r="E50" s="26">
        <f t="shared" ref="E50" si="117">E51*C52</f>
        <v>9959300</v>
      </c>
      <c r="F50" s="90"/>
      <c r="G50" s="21" t="s">
        <v>19</v>
      </c>
      <c r="H50" s="120">
        <f t="shared" ref="H50" si="118">H51*F52</f>
        <v>9054450</v>
      </c>
      <c r="I50" s="236"/>
      <c r="J50" s="21" t="s">
        <v>18</v>
      </c>
      <c r="K50" s="120">
        <f t="shared" ref="K50" si="119">K51*I52</f>
        <v>6801690</v>
      </c>
      <c r="L50" s="236"/>
      <c r="M50" s="21" t="s">
        <v>18</v>
      </c>
      <c r="N50" s="120">
        <f t="shared" ref="N50" si="120">N51*L52</f>
        <v>6488580</v>
      </c>
      <c r="O50" s="236"/>
      <c r="P50" s="21" t="s">
        <v>18</v>
      </c>
      <c r="Q50" s="269">
        <f t="shared" ref="Q50" si="121">Q51*O52</f>
        <v>6929580</v>
      </c>
      <c r="R50" s="90"/>
      <c r="S50" s="21" t="s">
        <v>19</v>
      </c>
      <c r="T50" s="26">
        <f t="shared" ref="T50" si="122">T51*R52</f>
        <v>8218769.9999999991</v>
      </c>
      <c r="U50" s="90"/>
      <c r="V50" s="21" t="s">
        <v>18</v>
      </c>
      <c r="W50" s="120">
        <f t="shared" ref="W50" si="123">W51*U52</f>
        <v>6887080</v>
      </c>
      <c r="X50" s="90"/>
      <c r="Y50" s="21" t="s">
        <v>19</v>
      </c>
      <c r="Z50" s="120">
        <f t="shared" ref="Z50" si="124">Z51*X52</f>
        <v>8534800</v>
      </c>
      <c r="AA50" s="236"/>
      <c r="AB50" s="21" t="s">
        <v>18</v>
      </c>
      <c r="AC50" s="120">
        <f t="shared" ref="AC50" si="125">AC51*AA52</f>
        <v>7199680</v>
      </c>
      <c r="AD50" s="272"/>
      <c r="AE50" s="21" t="s">
        <v>18</v>
      </c>
      <c r="AF50" s="26">
        <f>AF51*AD52</f>
        <v>7152040</v>
      </c>
      <c r="AG50" s="93"/>
      <c r="AH50" s="21" t="s">
        <v>18</v>
      </c>
      <c r="AI50" s="26">
        <f>AI51*AG52</f>
        <v>7675730</v>
      </c>
      <c r="AJ50" s="93"/>
      <c r="AK50" s="21" t="s">
        <v>18</v>
      </c>
      <c r="AL50" s="26">
        <f>AL51*AJ52</f>
        <v>7277140</v>
      </c>
      <c r="AM50" s="93"/>
      <c r="AN50" s="21" t="s">
        <v>18</v>
      </c>
      <c r="AO50" s="40">
        <f>AO51*AM52</f>
        <v>7456200</v>
      </c>
      <c r="AP50" s="90"/>
      <c r="AQ50" s="21" t="s">
        <v>19</v>
      </c>
      <c r="AR50" s="28">
        <f>AR51*AP52</f>
        <v>9305260</v>
      </c>
      <c r="AS50" s="379">
        <v>18</v>
      </c>
      <c r="AT50" s="107"/>
      <c r="AU50" s="1"/>
    </row>
    <row r="51" spans="2:47" ht="19.5" customHeight="1" x14ac:dyDescent="0.25">
      <c r="B51" s="383" t="s">
        <v>1</v>
      </c>
      <c r="C51" s="279"/>
      <c r="D51" s="27"/>
      <c r="E51" s="24">
        <v>130000</v>
      </c>
      <c r="F51" s="89"/>
      <c r="G51" s="27"/>
      <c r="H51" s="124">
        <v>135000</v>
      </c>
      <c r="I51" s="129"/>
      <c r="J51" s="123"/>
      <c r="K51" s="124">
        <v>147000</v>
      </c>
      <c r="L51" s="129"/>
      <c r="M51" s="123"/>
      <c r="N51" s="124">
        <v>147000</v>
      </c>
      <c r="O51" s="129"/>
      <c r="P51" s="123"/>
      <c r="Q51" s="124">
        <v>147000</v>
      </c>
      <c r="R51" s="89"/>
      <c r="S51" s="27"/>
      <c r="T51" s="124">
        <v>147000</v>
      </c>
      <c r="U51" s="89"/>
      <c r="V51" s="27"/>
      <c r="W51" s="124">
        <v>167000</v>
      </c>
      <c r="X51" s="89"/>
      <c r="Y51" s="27"/>
      <c r="Z51" s="124">
        <v>152000</v>
      </c>
      <c r="AA51" s="129"/>
      <c r="AB51" s="123"/>
      <c r="AC51" s="124">
        <v>149000</v>
      </c>
      <c r="AD51" s="135"/>
      <c r="AE51" s="123"/>
      <c r="AF51" s="24">
        <v>164000</v>
      </c>
      <c r="AG51" s="92"/>
      <c r="AH51" s="27"/>
      <c r="AI51" s="24">
        <v>157000</v>
      </c>
      <c r="AJ51" s="92"/>
      <c r="AK51" s="27"/>
      <c r="AL51" s="24">
        <v>169000</v>
      </c>
      <c r="AM51" s="92"/>
      <c r="AN51" s="27"/>
      <c r="AO51" s="281">
        <v>172000</v>
      </c>
      <c r="AP51" s="89"/>
      <c r="AQ51" s="27"/>
      <c r="AR51" s="22">
        <v>142000</v>
      </c>
      <c r="AS51" s="379" t="s">
        <v>1</v>
      </c>
      <c r="AT51" s="107"/>
      <c r="AU51" s="1"/>
    </row>
    <row r="52" spans="2:47" ht="19.5" customHeight="1" x14ac:dyDescent="0.25">
      <c r="B52" s="383"/>
      <c r="C52" s="280">
        <v>76.61</v>
      </c>
      <c r="D52" s="180"/>
      <c r="E52" s="25"/>
      <c r="F52" s="91">
        <v>67.069999999999993</v>
      </c>
      <c r="G52" s="180"/>
      <c r="H52" s="238"/>
      <c r="I52" s="237">
        <v>46.27</v>
      </c>
      <c r="J52" s="180"/>
      <c r="K52" s="238"/>
      <c r="L52" s="237">
        <v>44.14</v>
      </c>
      <c r="M52" s="180"/>
      <c r="N52" s="238"/>
      <c r="O52" s="237">
        <v>47.14</v>
      </c>
      <c r="P52" s="130"/>
      <c r="Q52" s="268"/>
      <c r="R52" s="91">
        <v>55.91</v>
      </c>
      <c r="S52" s="180"/>
      <c r="T52" s="25"/>
      <c r="U52" s="91">
        <v>41.24</v>
      </c>
      <c r="V52" s="180"/>
      <c r="W52" s="238"/>
      <c r="X52" s="91">
        <v>56.15</v>
      </c>
      <c r="Y52" s="180"/>
      <c r="Z52" s="238"/>
      <c r="AA52" s="237">
        <v>48.32</v>
      </c>
      <c r="AB52" s="180"/>
      <c r="AC52" s="238"/>
      <c r="AD52" s="135">
        <v>43.61</v>
      </c>
      <c r="AE52" s="271"/>
      <c r="AF52" s="25"/>
      <c r="AG52" s="92">
        <v>48.89</v>
      </c>
      <c r="AH52" s="180"/>
      <c r="AI52" s="25"/>
      <c r="AJ52" s="92">
        <v>43.06</v>
      </c>
      <c r="AK52" s="180"/>
      <c r="AL52" s="25"/>
      <c r="AM52" s="92">
        <v>43.35</v>
      </c>
      <c r="AN52" s="180"/>
      <c r="AO52" s="41"/>
      <c r="AP52" s="89">
        <v>65.53</v>
      </c>
      <c r="AQ52" s="180"/>
      <c r="AR52" s="53"/>
      <c r="AS52" s="379"/>
      <c r="AT52" s="107"/>
      <c r="AU52" s="1"/>
    </row>
    <row r="53" spans="2:47" ht="19.5" customHeight="1" x14ac:dyDescent="0.25">
      <c r="B53" s="383">
        <v>17</v>
      </c>
      <c r="C53" s="339"/>
      <c r="D53" s="69" t="s">
        <v>19</v>
      </c>
      <c r="E53" s="70">
        <f t="shared" ref="E53" si="126">E54*C55</f>
        <v>0</v>
      </c>
      <c r="F53" s="273"/>
      <c r="G53" s="69" t="s">
        <v>19</v>
      </c>
      <c r="H53" s="70">
        <f t="shared" ref="H53" si="127">H54*F55</f>
        <v>0</v>
      </c>
      <c r="I53" s="273"/>
      <c r="J53" s="69" t="s">
        <v>18</v>
      </c>
      <c r="K53" s="70">
        <f t="shared" ref="K53" si="128">K54*I55</f>
        <v>0</v>
      </c>
      <c r="L53" s="273"/>
      <c r="M53" s="69" t="s">
        <v>18</v>
      </c>
      <c r="N53" s="70">
        <f t="shared" ref="N53" si="129">N54*L55</f>
        <v>0</v>
      </c>
      <c r="O53" s="273"/>
      <c r="P53" s="69" t="s">
        <v>18</v>
      </c>
      <c r="Q53" s="94">
        <f t="shared" ref="Q53" si="130">Q54*O55</f>
        <v>0</v>
      </c>
      <c r="R53" s="273"/>
      <c r="S53" s="69" t="s">
        <v>19</v>
      </c>
      <c r="T53" s="70">
        <f t="shared" ref="T53" si="131">T54*R55</f>
        <v>0</v>
      </c>
      <c r="U53" s="273"/>
      <c r="V53" s="69" t="s">
        <v>18</v>
      </c>
      <c r="W53" s="70">
        <f t="shared" ref="W53" si="132">W54*U55</f>
        <v>0</v>
      </c>
      <c r="X53" s="273"/>
      <c r="Y53" s="69" t="s">
        <v>19</v>
      </c>
      <c r="Z53" s="70">
        <f t="shared" ref="Z53" si="133">Z54*X55</f>
        <v>0</v>
      </c>
      <c r="AA53" s="273"/>
      <c r="AB53" s="69" t="s">
        <v>18</v>
      </c>
      <c r="AC53" s="70">
        <f t="shared" ref="AC53" si="134">AC54*AA55</f>
        <v>0</v>
      </c>
      <c r="AD53" s="95"/>
      <c r="AE53" s="69" t="s">
        <v>18</v>
      </c>
      <c r="AF53" s="70">
        <f>AF54*AD55</f>
        <v>0</v>
      </c>
      <c r="AG53" s="95"/>
      <c r="AH53" s="69" t="s">
        <v>18</v>
      </c>
      <c r="AI53" s="70">
        <f>AI54*AG55</f>
        <v>0</v>
      </c>
      <c r="AJ53" s="95"/>
      <c r="AK53" s="69" t="s">
        <v>18</v>
      </c>
      <c r="AL53" s="70">
        <f>AL54*AJ55</f>
        <v>0</v>
      </c>
      <c r="AM53" s="95"/>
      <c r="AN53" s="69" t="s">
        <v>18</v>
      </c>
      <c r="AO53" s="94">
        <f>AO54*AM55</f>
        <v>0</v>
      </c>
      <c r="AP53" s="273"/>
      <c r="AQ53" s="69" t="s">
        <v>19</v>
      </c>
      <c r="AR53" s="86">
        <f>AR54*AP55</f>
        <v>0</v>
      </c>
      <c r="AS53" s="379">
        <v>17</v>
      </c>
      <c r="AT53" s="107"/>
      <c r="AU53" s="1"/>
    </row>
    <row r="54" spans="2:47" ht="19.5" customHeight="1" x14ac:dyDescent="0.25">
      <c r="B54" s="383" t="s">
        <v>2</v>
      </c>
      <c r="C54" s="71"/>
      <c r="D54" s="72"/>
      <c r="E54" s="73"/>
      <c r="F54" s="87"/>
      <c r="G54" s="72"/>
      <c r="H54" s="73"/>
      <c r="I54" s="87"/>
      <c r="J54" s="72"/>
      <c r="K54" s="73"/>
      <c r="L54" s="87"/>
      <c r="M54" s="72"/>
      <c r="N54" s="73"/>
      <c r="O54" s="87"/>
      <c r="P54" s="72"/>
      <c r="Q54" s="96"/>
      <c r="R54" s="87"/>
      <c r="S54" s="72"/>
      <c r="T54" s="73"/>
      <c r="U54" s="87"/>
      <c r="V54" s="72"/>
      <c r="W54" s="73"/>
      <c r="X54" s="87"/>
      <c r="Y54" s="72"/>
      <c r="Z54" s="73"/>
      <c r="AA54" s="87"/>
      <c r="AB54" s="72"/>
      <c r="AC54" s="73"/>
      <c r="AD54" s="88"/>
      <c r="AE54" s="72"/>
      <c r="AF54" s="73"/>
      <c r="AG54" s="88"/>
      <c r="AH54" s="72"/>
      <c r="AI54" s="73"/>
      <c r="AJ54" s="88"/>
      <c r="AK54" s="72"/>
      <c r="AL54" s="73"/>
      <c r="AM54" s="88"/>
      <c r="AN54" s="72"/>
      <c r="AO54" s="96"/>
      <c r="AP54" s="87"/>
      <c r="AQ54" s="72"/>
      <c r="AR54" s="77"/>
      <c r="AS54" s="379" t="s">
        <v>2</v>
      </c>
      <c r="AT54" s="107"/>
      <c r="AU54" s="1"/>
    </row>
    <row r="55" spans="2:47" ht="19.5" customHeight="1" x14ac:dyDescent="0.25">
      <c r="B55" s="383"/>
      <c r="C55" s="340">
        <v>76.61</v>
      </c>
      <c r="D55" s="274"/>
      <c r="E55" s="75"/>
      <c r="F55" s="275">
        <v>67.069999999999993</v>
      </c>
      <c r="G55" s="274"/>
      <c r="H55" s="75"/>
      <c r="I55" s="275">
        <v>46.27</v>
      </c>
      <c r="J55" s="274"/>
      <c r="K55" s="75"/>
      <c r="L55" s="275">
        <v>44.14</v>
      </c>
      <c r="M55" s="274"/>
      <c r="N55" s="75"/>
      <c r="O55" s="275">
        <v>47.14</v>
      </c>
      <c r="P55" s="74"/>
      <c r="Q55" s="97"/>
      <c r="R55" s="275">
        <v>55.91</v>
      </c>
      <c r="S55" s="274"/>
      <c r="T55" s="75"/>
      <c r="U55" s="275">
        <v>41.24</v>
      </c>
      <c r="V55" s="274"/>
      <c r="W55" s="75"/>
      <c r="X55" s="275">
        <v>56.15</v>
      </c>
      <c r="Y55" s="274"/>
      <c r="Z55" s="75"/>
      <c r="AA55" s="275">
        <v>48.32</v>
      </c>
      <c r="AB55" s="274"/>
      <c r="AC55" s="75"/>
      <c r="AD55" s="88">
        <v>43.61</v>
      </c>
      <c r="AE55" s="274"/>
      <c r="AF55" s="75"/>
      <c r="AG55" s="88">
        <v>48.89</v>
      </c>
      <c r="AH55" s="274"/>
      <c r="AI55" s="75"/>
      <c r="AJ55" s="88">
        <v>43.06</v>
      </c>
      <c r="AK55" s="274"/>
      <c r="AL55" s="75"/>
      <c r="AM55" s="88">
        <v>43.35</v>
      </c>
      <c r="AN55" s="274"/>
      <c r="AO55" s="97"/>
      <c r="AP55" s="87">
        <v>65.53</v>
      </c>
      <c r="AQ55" s="274"/>
      <c r="AR55" s="341"/>
      <c r="AS55" s="379"/>
      <c r="AT55" s="107"/>
      <c r="AU55" s="1"/>
    </row>
    <row r="56" spans="2:47" ht="19.5" customHeight="1" x14ac:dyDescent="0.25">
      <c r="B56" s="383">
        <v>16</v>
      </c>
      <c r="C56" s="339"/>
      <c r="D56" s="69" t="s">
        <v>19</v>
      </c>
      <c r="E56" s="70">
        <f t="shared" ref="E56" si="135">E57*C58</f>
        <v>0</v>
      </c>
      <c r="F56" s="273"/>
      <c r="G56" s="69" t="s">
        <v>19</v>
      </c>
      <c r="H56" s="70">
        <f t="shared" ref="H56" si="136">H57*F58</f>
        <v>0</v>
      </c>
      <c r="I56" s="273"/>
      <c r="J56" s="69" t="s">
        <v>18</v>
      </c>
      <c r="K56" s="70">
        <f t="shared" ref="K56" si="137">K57*I58</f>
        <v>0</v>
      </c>
      <c r="L56" s="273"/>
      <c r="M56" s="69" t="s">
        <v>18</v>
      </c>
      <c r="N56" s="70">
        <f t="shared" ref="N56" si="138">N57*L58</f>
        <v>0</v>
      </c>
      <c r="O56" s="273"/>
      <c r="P56" s="69" t="s">
        <v>18</v>
      </c>
      <c r="Q56" s="94">
        <f t="shared" ref="Q56" si="139">Q57*O58</f>
        <v>0</v>
      </c>
      <c r="R56" s="273"/>
      <c r="S56" s="69" t="s">
        <v>19</v>
      </c>
      <c r="T56" s="70">
        <f t="shared" ref="T56" si="140">T57*R58</f>
        <v>0</v>
      </c>
      <c r="U56" s="273"/>
      <c r="V56" s="69" t="s">
        <v>18</v>
      </c>
      <c r="W56" s="70">
        <f t="shared" ref="W56" si="141">W57*U58</f>
        <v>0</v>
      </c>
      <c r="X56" s="273"/>
      <c r="Y56" s="69" t="s">
        <v>19</v>
      </c>
      <c r="Z56" s="70">
        <f t="shared" ref="Z56" si="142">Z57*X58</f>
        <v>0</v>
      </c>
      <c r="AA56" s="273"/>
      <c r="AB56" s="69" t="s">
        <v>18</v>
      </c>
      <c r="AC56" s="70">
        <f t="shared" ref="AC56" si="143">AC57*AA58</f>
        <v>0</v>
      </c>
      <c r="AD56" s="95"/>
      <c r="AE56" s="69" t="s">
        <v>18</v>
      </c>
      <c r="AF56" s="70">
        <f>AF57*AD58</f>
        <v>0</v>
      </c>
      <c r="AG56" s="95"/>
      <c r="AH56" s="69" t="s">
        <v>18</v>
      </c>
      <c r="AI56" s="70">
        <f>AI57*AG58</f>
        <v>0</v>
      </c>
      <c r="AJ56" s="95"/>
      <c r="AK56" s="69" t="s">
        <v>18</v>
      </c>
      <c r="AL56" s="70">
        <f>AL57*AJ58</f>
        <v>0</v>
      </c>
      <c r="AM56" s="95"/>
      <c r="AN56" s="69" t="s">
        <v>18</v>
      </c>
      <c r="AO56" s="94">
        <f>AO57*AM58</f>
        <v>0</v>
      </c>
      <c r="AP56" s="273"/>
      <c r="AQ56" s="69" t="s">
        <v>19</v>
      </c>
      <c r="AR56" s="86">
        <f>AR57*AP58</f>
        <v>0</v>
      </c>
      <c r="AS56" s="379">
        <v>16</v>
      </c>
      <c r="AT56" s="107"/>
      <c r="AU56" s="1"/>
    </row>
    <row r="57" spans="2:47" ht="19.5" customHeight="1" x14ac:dyDescent="0.25">
      <c r="B57" s="383" t="s">
        <v>3</v>
      </c>
      <c r="C57" s="71"/>
      <c r="D57" s="72"/>
      <c r="E57" s="73"/>
      <c r="F57" s="87"/>
      <c r="G57" s="72"/>
      <c r="H57" s="73"/>
      <c r="I57" s="87"/>
      <c r="J57" s="72"/>
      <c r="K57" s="73"/>
      <c r="L57" s="87"/>
      <c r="M57" s="72"/>
      <c r="N57" s="73"/>
      <c r="O57" s="87"/>
      <c r="P57" s="72"/>
      <c r="Q57" s="96"/>
      <c r="R57" s="87"/>
      <c r="S57" s="72"/>
      <c r="T57" s="73"/>
      <c r="U57" s="87"/>
      <c r="V57" s="72"/>
      <c r="W57" s="73"/>
      <c r="X57" s="87"/>
      <c r="Y57" s="72"/>
      <c r="Z57" s="73"/>
      <c r="AA57" s="87"/>
      <c r="AB57" s="72"/>
      <c r="AC57" s="73"/>
      <c r="AD57" s="88"/>
      <c r="AE57" s="72"/>
      <c r="AF57" s="73"/>
      <c r="AG57" s="88"/>
      <c r="AH57" s="72"/>
      <c r="AI57" s="73"/>
      <c r="AJ57" s="88"/>
      <c r="AK57" s="72"/>
      <c r="AL57" s="73"/>
      <c r="AM57" s="88"/>
      <c r="AN57" s="72"/>
      <c r="AO57" s="96"/>
      <c r="AP57" s="87"/>
      <c r="AQ57" s="72"/>
      <c r="AR57" s="77"/>
      <c r="AS57" s="379" t="s">
        <v>3</v>
      </c>
      <c r="AT57" s="107"/>
      <c r="AU57" s="1"/>
    </row>
    <row r="58" spans="2:47" ht="19.5" customHeight="1" x14ac:dyDescent="0.25">
      <c r="B58" s="383"/>
      <c r="C58" s="340">
        <v>76.61</v>
      </c>
      <c r="D58" s="274"/>
      <c r="E58" s="75"/>
      <c r="F58" s="275">
        <v>67.069999999999993</v>
      </c>
      <c r="G58" s="274"/>
      <c r="H58" s="75"/>
      <c r="I58" s="275">
        <v>46.27</v>
      </c>
      <c r="J58" s="274"/>
      <c r="K58" s="75"/>
      <c r="L58" s="275">
        <v>44.14</v>
      </c>
      <c r="M58" s="274"/>
      <c r="N58" s="75"/>
      <c r="O58" s="275">
        <v>47.14</v>
      </c>
      <c r="P58" s="74"/>
      <c r="Q58" s="97"/>
      <c r="R58" s="275">
        <v>55.91</v>
      </c>
      <c r="S58" s="274"/>
      <c r="T58" s="75"/>
      <c r="U58" s="275">
        <v>41.24</v>
      </c>
      <c r="V58" s="274"/>
      <c r="W58" s="75"/>
      <c r="X58" s="275">
        <v>56.15</v>
      </c>
      <c r="Y58" s="274"/>
      <c r="Z58" s="75"/>
      <c r="AA58" s="275">
        <v>48.32</v>
      </c>
      <c r="AB58" s="274"/>
      <c r="AC58" s="75"/>
      <c r="AD58" s="88">
        <v>43.61</v>
      </c>
      <c r="AE58" s="274"/>
      <c r="AF58" s="75"/>
      <c r="AG58" s="88">
        <v>48.89</v>
      </c>
      <c r="AH58" s="274"/>
      <c r="AI58" s="75"/>
      <c r="AJ58" s="88">
        <v>43.06</v>
      </c>
      <c r="AK58" s="274"/>
      <c r="AL58" s="75"/>
      <c r="AM58" s="88">
        <v>43.35</v>
      </c>
      <c r="AN58" s="274"/>
      <c r="AO58" s="97"/>
      <c r="AP58" s="87">
        <v>65.53</v>
      </c>
      <c r="AQ58" s="274"/>
      <c r="AR58" s="341"/>
      <c r="AS58" s="379"/>
      <c r="AT58" s="107"/>
      <c r="AU58" s="1"/>
    </row>
    <row r="59" spans="2:47" ht="19.5" customHeight="1" x14ac:dyDescent="0.25">
      <c r="B59" s="383">
        <v>15</v>
      </c>
      <c r="C59" s="339"/>
      <c r="D59" s="69" t="s">
        <v>19</v>
      </c>
      <c r="E59" s="70">
        <f t="shared" ref="E59" si="144">E60*C61</f>
        <v>0</v>
      </c>
      <c r="F59" s="273"/>
      <c r="G59" s="69" t="s">
        <v>19</v>
      </c>
      <c r="H59" s="70">
        <f t="shared" ref="H59" si="145">H60*F61</f>
        <v>0</v>
      </c>
      <c r="I59" s="273"/>
      <c r="J59" s="69" t="s">
        <v>18</v>
      </c>
      <c r="K59" s="70">
        <f t="shared" ref="K59" si="146">K60*I61</f>
        <v>0</v>
      </c>
      <c r="L59" s="273"/>
      <c r="M59" s="69" t="s">
        <v>18</v>
      </c>
      <c r="N59" s="70">
        <f t="shared" ref="N59" si="147">N60*L61</f>
        <v>0</v>
      </c>
      <c r="O59" s="273"/>
      <c r="P59" s="69" t="s">
        <v>18</v>
      </c>
      <c r="Q59" s="94">
        <f t="shared" ref="Q59" si="148">Q60*O61</f>
        <v>0</v>
      </c>
      <c r="R59" s="273"/>
      <c r="S59" s="69" t="s">
        <v>19</v>
      </c>
      <c r="T59" s="70">
        <f t="shared" ref="T59" si="149">T60*R61</f>
        <v>0</v>
      </c>
      <c r="U59" s="273"/>
      <c r="V59" s="69" t="s">
        <v>18</v>
      </c>
      <c r="W59" s="70">
        <f t="shared" ref="W59" si="150">W60*U61</f>
        <v>0</v>
      </c>
      <c r="X59" s="273"/>
      <c r="Y59" s="69" t="s">
        <v>19</v>
      </c>
      <c r="Z59" s="70">
        <f t="shared" ref="Z59" si="151">Z60*X61</f>
        <v>0</v>
      </c>
      <c r="AA59" s="273"/>
      <c r="AB59" s="69" t="s">
        <v>18</v>
      </c>
      <c r="AC59" s="70">
        <f t="shared" ref="AC59" si="152">AC60*AA61</f>
        <v>0</v>
      </c>
      <c r="AD59" s="95"/>
      <c r="AE59" s="69" t="s">
        <v>18</v>
      </c>
      <c r="AF59" s="70">
        <f>AF60*AD61</f>
        <v>0</v>
      </c>
      <c r="AG59" s="95"/>
      <c r="AH59" s="69" t="s">
        <v>18</v>
      </c>
      <c r="AI59" s="70">
        <f>AI60*AG61</f>
        <v>0</v>
      </c>
      <c r="AJ59" s="95"/>
      <c r="AK59" s="69" t="s">
        <v>18</v>
      </c>
      <c r="AL59" s="70">
        <f>AL60*AJ61</f>
        <v>0</v>
      </c>
      <c r="AM59" s="342"/>
      <c r="AN59" s="217" t="s">
        <v>18</v>
      </c>
      <c r="AO59" s="343">
        <f>AO60*AM61</f>
        <v>0</v>
      </c>
      <c r="AP59" s="273"/>
      <c r="AQ59" s="69" t="s">
        <v>19</v>
      </c>
      <c r="AR59" s="86">
        <f>AR60*AP61</f>
        <v>0</v>
      </c>
      <c r="AS59" s="379">
        <v>15</v>
      </c>
      <c r="AT59" s="107"/>
      <c r="AU59" s="1"/>
    </row>
    <row r="60" spans="2:47" ht="19.5" customHeight="1" x14ac:dyDescent="0.25">
      <c r="B60" s="383" t="s">
        <v>4</v>
      </c>
      <c r="C60" s="71"/>
      <c r="D60" s="72"/>
      <c r="E60" s="73"/>
      <c r="F60" s="87"/>
      <c r="G60" s="72"/>
      <c r="H60" s="73"/>
      <c r="I60" s="87"/>
      <c r="J60" s="72"/>
      <c r="K60" s="73"/>
      <c r="L60" s="87"/>
      <c r="M60" s="72"/>
      <c r="N60" s="73"/>
      <c r="O60" s="87"/>
      <c r="P60" s="72"/>
      <c r="Q60" s="96"/>
      <c r="R60" s="87"/>
      <c r="S60" s="72"/>
      <c r="T60" s="73"/>
      <c r="U60" s="87"/>
      <c r="V60" s="72"/>
      <c r="W60" s="73"/>
      <c r="X60" s="87"/>
      <c r="Y60" s="72"/>
      <c r="Z60" s="73"/>
      <c r="AA60" s="87"/>
      <c r="AB60" s="72"/>
      <c r="AC60" s="73"/>
      <c r="AD60" s="88"/>
      <c r="AE60" s="72"/>
      <c r="AF60" s="73"/>
      <c r="AG60" s="88"/>
      <c r="AH60" s="72"/>
      <c r="AI60" s="73"/>
      <c r="AJ60" s="88"/>
      <c r="AK60" s="72"/>
      <c r="AL60" s="73"/>
      <c r="AM60" s="222"/>
      <c r="AN60" s="232"/>
      <c r="AO60" s="344"/>
      <c r="AP60" s="87"/>
      <c r="AQ60" s="72"/>
      <c r="AR60" s="77"/>
      <c r="AS60" s="379" t="s">
        <v>4</v>
      </c>
      <c r="AT60" s="107"/>
      <c r="AU60" s="1"/>
    </row>
    <row r="61" spans="2:47" ht="19.5" customHeight="1" x14ac:dyDescent="0.25">
      <c r="B61" s="383"/>
      <c r="C61" s="340">
        <v>76.61</v>
      </c>
      <c r="D61" s="274"/>
      <c r="E61" s="75"/>
      <c r="F61" s="275">
        <v>67.069999999999993</v>
      </c>
      <c r="G61" s="274"/>
      <c r="H61" s="75"/>
      <c r="I61" s="275">
        <v>46.27</v>
      </c>
      <c r="J61" s="274"/>
      <c r="K61" s="75"/>
      <c r="L61" s="275">
        <v>44.14</v>
      </c>
      <c r="M61" s="274"/>
      <c r="N61" s="75"/>
      <c r="O61" s="275">
        <v>47.14</v>
      </c>
      <c r="P61" s="74"/>
      <c r="Q61" s="97"/>
      <c r="R61" s="275">
        <v>55.91</v>
      </c>
      <c r="S61" s="274"/>
      <c r="T61" s="75"/>
      <c r="U61" s="275">
        <v>41.24</v>
      </c>
      <c r="V61" s="274"/>
      <c r="W61" s="75"/>
      <c r="X61" s="275">
        <v>56.15</v>
      </c>
      <c r="Y61" s="274"/>
      <c r="Z61" s="75"/>
      <c r="AA61" s="275">
        <v>48.32</v>
      </c>
      <c r="AB61" s="274"/>
      <c r="AC61" s="75"/>
      <c r="AD61" s="88">
        <v>43.61</v>
      </c>
      <c r="AE61" s="274"/>
      <c r="AF61" s="75"/>
      <c r="AG61" s="88">
        <v>48.89</v>
      </c>
      <c r="AH61" s="274"/>
      <c r="AI61" s="75"/>
      <c r="AJ61" s="88">
        <v>43.06</v>
      </c>
      <c r="AK61" s="274"/>
      <c r="AL61" s="75"/>
      <c r="AM61" s="222">
        <v>43.35</v>
      </c>
      <c r="AN61" s="375"/>
      <c r="AO61" s="345" t="s">
        <v>45</v>
      </c>
      <c r="AP61" s="87">
        <v>65.53</v>
      </c>
      <c r="AQ61" s="274"/>
      <c r="AR61" s="341"/>
      <c r="AS61" s="379"/>
      <c r="AT61" s="107"/>
      <c r="AU61" s="1"/>
    </row>
    <row r="62" spans="2:47" ht="19.5" customHeight="1" x14ac:dyDescent="0.25">
      <c r="B62" s="383">
        <v>14</v>
      </c>
      <c r="C62" s="339"/>
      <c r="D62" s="69" t="s">
        <v>19</v>
      </c>
      <c r="E62" s="70">
        <f t="shared" ref="E62" si="153">E63*C64</f>
        <v>0</v>
      </c>
      <c r="F62" s="273"/>
      <c r="G62" s="69" t="s">
        <v>19</v>
      </c>
      <c r="H62" s="70">
        <f t="shared" ref="H62" si="154">H63*F64</f>
        <v>0</v>
      </c>
      <c r="I62" s="273"/>
      <c r="J62" s="69" t="s">
        <v>18</v>
      </c>
      <c r="K62" s="70">
        <f t="shared" ref="K62" si="155">K63*I64</f>
        <v>0</v>
      </c>
      <c r="L62" s="273"/>
      <c r="M62" s="69" t="s">
        <v>18</v>
      </c>
      <c r="N62" s="70">
        <f t="shared" ref="N62" si="156">N63*L64</f>
        <v>0</v>
      </c>
      <c r="O62" s="273"/>
      <c r="P62" s="69" t="s">
        <v>18</v>
      </c>
      <c r="Q62" s="94">
        <f t="shared" ref="Q62" si="157">Q63*O64</f>
        <v>0</v>
      </c>
      <c r="R62" s="273"/>
      <c r="S62" s="69" t="s">
        <v>19</v>
      </c>
      <c r="T62" s="70">
        <f t="shared" ref="T62" si="158">T63*R64</f>
        <v>0</v>
      </c>
      <c r="U62" s="273"/>
      <c r="V62" s="69" t="s">
        <v>18</v>
      </c>
      <c r="W62" s="70">
        <f t="shared" ref="W62" si="159">W63*U64</f>
        <v>0</v>
      </c>
      <c r="X62" s="273"/>
      <c r="Y62" s="69" t="s">
        <v>19</v>
      </c>
      <c r="Z62" s="70">
        <f t="shared" ref="Z62" si="160">Z63*X64</f>
        <v>0</v>
      </c>
      <c r="AA62" s="273"/>
      <c r="AB62" s="69" t="s">
        <v>18</v>
      </c>
      <c r="AC62" s="70">
        <f t="shared" ref="AC62" si="161">AC63*AA64</f>
        <v>0</v>
      </c>
      <c r="AD62" s="95"/>
      <c r="AE62" s="69" t="s">
        <v>18</v>
      </c>
      <c r="AF62" s="70">
        <f>AF63*AD64</f>
        <v>0</v>
      </c>
      <c r="AG62" s="95"/>
      <c r="AH62" s="69" t="s">
        <v>18</v>
      </c>
      <c r="AI62" s="70">
        <f>AI63*AG64</f>
        <v>0</v>
      </c>
      <c r="AJ62" s="95"/>
      <c r="AK62" s="69" t="s">
        <v>18</v>
      </c>
      <c r="AL62" s="70">
        <f>AL63*AJ64</f>
        <v>0</v>
      </c>
      <c r="AM62" s="95"/>
      <c r="AN62" s="69" t="s">
        <v>18</v>
      </c>
      <c r="AO62" s="94">
        <f>AO63*AM64</f>
        <v>0</v>
      </c>
      <c r="AP62" s="273"/>
      <c r="AQ62" s="69" t="s">
        <v>19</v>
      </c>
      <c r="AR62" s="86">
        <f>AR63*AP64</f>
        <v>0</v>
      </c>
      <c r="AS62" s="379">
        <v>14</v>
      </c>
      <c r="AT62" s="107"/>
      <c r="AU62" s="1"/>
    </row>
    <row r="63" spans="2:47" ht="19.5" customHeight="1" x14ac:dyDescent="0.25">
      <c r="B63" s="383" t="s">
        <v>4</v>
      </c>
      <c r="C63" s="71"/>
      <c r="D63" s="72"/>
      <c r="E63" s="73"/>
      <c r="F63" s="87"/>
      <c r="G63" s="72"/>
      <c r="H63" s="73"/>
      <c r="I63" s="87"/>
      <c r="J63" s="72"/>
      <c r="K63" s="73"/>
      <c r="L63" s="87"/>
      <c r="M63" s="72"/>
      <c r="N63" s="73"/>
      <c r="O63" s="87"/>
      <c r="P63" s="72"/>
      <c r="Q63" s="96"/>
      <c r="R63" s="87"/>
      <c r="S63" s="72"/>
      <c r="T63" s="73"/>
      <c r="U63" s="87"/>
      <c r="V63" s="72"/>
      <c r="W63" s="73"/>
      <c r="X63" s="87"/>
      <c r="Y63" s="72"/>
      <c r="Z63" s="73"/>
      <c r="AA63" s="87"/>
      <c r="AB63" s="72"/>
      <c r="AC63" s="73"/>
      <c r="AD63" s="88"/>
      <c r="AE63" s="72"/>
      <c r="AF63" s="73"/>
      <c r="AG63" s="88"/>
      <c r="AH63" s="72"/>
      <c r="AI63" s="73"/>
      <c r="AJ63" s="88"/>
      <c r="AK63" s="72"/>
      <c r="AL63" s="73"/>
      <c r="AM63" s="88"/>
      <c r="AN63" s="72"/>
      <c r="AO63" s="96"/>
      <c r="AP63" s="87"/>
      <c r="AQ63" s="72"/>
      <c r="AR63" s="77"/>
      <c r="AS63" s="379" t="s">
        <v>4</v>
      </c>
      <c r="AT63" s="107"/>
      <c r="AU63" s="1"/>
    </row>
    <row r="64" spans="2:47" ht="19.5" customHeight="1" x14ac:dyDescent="0.25">
      <c r="B64" s="383"/>
      <c r="C64" s="340">
        <v>76.61</v>
      </c>
      <c r="D64" s="274"/>
      <c r="E64" s="75"/>
      <c r="F64" s="275">
        <v>67.069999999999993</v>
      </c>
      <c r="G64" s="274"/>
      <c r="H64" s="75"/>
      <c r="I64" s="275">
        <v>46.27</v>
      </c>
      <c r="J64" s="274"/>
      <c r="K64" s="75"/>
      <c r="L64" s="275">
        <v>44.14</v>
      </c>
      <c r="M64" s="274"/>
      <c r="N64" s="75"/>
      <c r="O64" s="275">
        <v>47.14</v>
      </c>
      <c r="P64" s="74"/>
      <c r="Q64" s="97"/>
      <c r="R64" s="275">
        <v>55.91</v>
      </c>
      <c r="S64" s="274"/>
      <c r="T64" s="75"/>
      <c r="U64" s="275">
        <v>41.24</v>
      </c>
      <c r="V64" s="274"/>
      <c r="W64" s="75"/>
      <c r="X64" s="275">
        <v>56.15</v>
      </c>
      <c r="Y64" s="274"/>
      <c r="Z64" s="75"/>
      <c r="AA64" s="275">
        <v>48.32</v>
      </c>
      <c r="AB64" s="274"/>
      <c r="AC64" s="75"/>
      <c r="AD64" s="88">
        <v>43.61</v>
      </c>
      <c r="AE64" s="274"/>
      <c r="AF64" s="75"/>
      <c r="AG64" s="88">
        <v>48.89</v>
      </c>
      <c r="AH64" s="274"/>
      <c r="AI64" s="75"/>
      <c r="AJ64" s="88">
        <v>43.06</v>
      </c>
      <c r="AK64" s="274"/>
      <c r="AL64" s="75"/>
      <c r="AM64" s="88">
        <v>43.35</v>
      </c>
      <c r="AN64" s="274"/>
      <c r="AO64" s="97"/>
      <c r="AP64" s="87">
        <v>65.53</v>
      </c>
      <c r="AQ64" s="274"/>
      <c r="AR64" s="341"/>
      <c r="AS64" s="379"/>
      <c r="AT64" s="107"/>
      <c r="AU64" s="1"/>
    </row>
    <row r="65" spans="2:47" ht="19.5" customHeight="1" x14ac:dyDescent="0.25">
      <c r="B65" s="383">
        <v>13</v>
      </c>
      <c r="C65" s="339"/>
      <c r="D65" s="69" t="s">
        <v>19</v>
      </c>
      <c r="E65" s="70">
        <f t="shared" ref="E65" si="162">E66*C67</f>
        <v>0</v>
      </c>
      <c r="F65" s="273"/>
      <c r="G65" s="69" t="s">
        <v>19</v>
      </c>
      <c r="H65" s="70">
        <f t="shared" ref="H65" si="163">H66*F67</f>
        <v>0</v>
      </c>
      <c r="I65" s="273"/>
      <c r="J65" s="69" t="s">
        <v>18</v>
      </c>
      <c r="K65" s="70">
        <f t="shared" ref="K65" si="164">K66*I67</f>
        <v>0</v>
      </c>
      <c r="L65" s="273"/>
      <c r="M65" s="69" t="s">
        <v>18</v>
      </c>
      <c r="N65" s="70">
        <f t="shared" ref="N65" si="165">N66*L67</f>
        <v>0</v>
      </c>
      <c r="O65" s="273"/>
      <c r="P65" s="69" t="s">
        <v>18</v>
      </c>
      <c r="Q65" s="94">
        <f t="shared" ref="Q65" si="166">Q66*O67</f>
        <v>0</v>
      </c>
      <c r="R65" s="273"/>
      <c r="S65" s="69" t="s">
        <v>19</v>
      </c>
      <c r="T65" s="70">
        <f t="shared" ref="T65" si="167">T66*R67</f>
        <v>0</v>
      </c>
      <c r="U65" s="273"/>
      <c r="V65" s="69" t="s">
        <v>18</v>
      </c>
      <c r="W65" s="70">
        <f t="shared" ref="W65" si="168">W66*U67</f>
        <v>0</v>
      </c>
      <c r="X65" s="273"/>
      <c r="Y65" s="69" t="s">
        <v>19</v>
      </c>
      <c r="Z65" s="70">
        <f t="shared" ref="Z65" si="169">Z66*X67</f>
        <v>0</v>
      </c>
      <c r="AA65" s="273"/>
      <c r="AB65" s="69" t="s">
        <v>18</v>
      </c>
      <c r="AC65" s="70">
        <f t="shared" ref="AC65" si="170">AC66*AA67</f>
        <v>0</v>
      </c>
      <c r="AD65" s="95"/>
      <c r="AE65" s="69" t="s">
        <v>18</v>
      </c>
      <c r="AF65" s="70">
        <f>AF66*AD67</f>
        <v>0</v>
      </c>
      <c r="AG65" s="95"/>
      <c r="AH65" s="69" t="s">
        <v>18</v>
      </c>
      <c r="AI65" s="70">
        <f>AI66*AG67</f>
        <v>0</v>
      </c>
      <c r="AJ65" s="95"/>
      <c r="AK65" s="69" t="s">
        <v>18</v>
      </c>
      <c r="AL65" s="70">
        <f>AL66*AJ67</f>
        <v>0</v>
      </c>
      <c r="AM65" s="95"/>
      <c r="AN65" s="69" t="s">
        <v>18</v>
      </c>
      <c r="AO65" s="94">
        <f>AO66*AM67</f>
        <v>0</v>
      </c>
      <c r="AP65" s="273"/>
      <c r="AQ65" s="69" t="s">
        <v>19</v>
      </c>
      <c r="AR65" s="86">
        <f>AR66*AP67</f>
        <v>0</v>
      </c>
      <c r="AS65" s="379">
        <v>13</v>
      </c>
      <c r="AT65" s="107"/>
      <c r="AU65" s="1"/>
    </row>
    <row r="66" spans="2:47" ht="19.5" customHeight="1" x14ac:dyDescent="0.25">
      <c r="B66" s="383" t="s">
        <v>5</v>
      </c>
      <c r="C66" s="71"/>
      <c r="D66" s="72"/>
      <c r="E66" s="73"/>
      <c r="F66" s="87"/>
      <c r="G66" s="72"/>
      <c r="H66" s="73"/>
      <c r="I66" s="87"/>
      <c r="J66" s="72"/>
      <c r="K66" s="73"/>
      <c r="L66" s="87"/>
      <c r="M66" s="72"/>
      <c r="N66" s="73"/>
      <c r="O66" s="87"/>
      <c r="P66" s="72"/>
      <c r="Q66" s="96"/>
      <c r="R66" s="87"/>
      <c r="S66" s="72"/>
      <c r="T66" s="73"/>
      <c r="U66" s="87"/>
      <c r="V66" s="72"/>
      <c r="W66" s="73"/>
      <c r="X66" s="87"/>
      <c r="Y66" s="72"/>
      <c r="Z66" s="73"/>
      <c r="AA66" s="87"/>
      <c r="AB66" s="72"/>
      <c r="AC66" s="73"/>
      <c r="AD66" s="88"/>
      <c r="AE66" s="72"/>
      <c r="AF66" s="73"/>
      <c r="AG66" s="88"/>
      <c r="AH66" s="72"/>
      <c r="AI66" s="73"/>
      <c r="AJ66" s="88"/>
      <c r="AK66" s="72"/>
      <c r="AL66" s="73"/>
      <c r="AM66" s="88"/>
      <c r="AN66" s="72"/>
      <c r="AO66" s="96"/>
      <c r="AP66" s="87"/>
      <c r="AQ66" s="72"/>
      <c r="AR66" s="77"/>
      <c r="AS66" s="379" t="s">
        <v>5</v>
      </c>
      <c r="AT66" s="107"/>
      <c r="AU66" s="1"/>
    </row>
    <row r="67" spans="2:47" ht="19.5" customHeight="1" x14ac:dyDescent="0.25">
      <c r="B67" s="383"/>
      <c r="C67" s="340">
        <v>76.61</v>
      </c>
      <c r="D67" s="274"/>
      <c r="E67" s="75"/>
      <c r="F67" s="275">
        <v>67.069999999999993</v>
      </c>
      <c r="G67" s="274"/>
      <c r="H67" s="75"/>
      <c r="I67" s="275">
        <v>46.27</v>
      </c>
      <c r="J67" s="274"/>
      <c r="K67" s="75"/>
      <c r="L67" s="275">
        <v>44.14</v>
      </c>
      <c r="M67" s="274"/>
      <c r="N67" s="75"/>
      <c r="O67" s="275">
        <v>47.14</v>
      </c>
      <c r="P67" s="74"/>
      <c r="Q67" s="97"/>
      <c r="R67" s="275">
        <v>55.91</v>
      </c>
      <c r="S67" s="274"/>
      <c r="T67" s="75"/>
      <c r="U67" s="275">
        <v>41.24</v>
      </c>
      <c r="V67" s="274"/>
      <c r="W67" s="75"/>
      <c r="X67" s="275">
        <v>56.15</v>
      </c>
      <c r="Y67" s="274"/>
      <c r="Z67" s="75"/>
      <c r="AA67" s="275">
        <v>48.32</v>
      </c>
      <c r="AB67" s="274"/>
      <c r="AC67" s="75"/>
      <c r="AD67" s="88">
        <v>43.61</v>
      </c>
      <c r="AE67" s="274"/>
      <c r="AF67" s="75"/>
      <c r="AG67" s="88">
        <v>48.89</v>
      </c>
      <c r="AH67" s="274"/>
      <c r="AI67" s="75"/>
      <c r="AJ67" s="88">
        <v>43.06</v>
      </c>
      <c r="AK67" s="274"/>
      <c r="AL67" s="75"/>
      <c r="AM67" s="88">
        <v>43.35</v>
      </c>
      <c r="AN67" s="274"/>
      <c r="AO67" s="97"/>
      <c r="AP67" s="87">
        <v>65.53</v>
      </c>
      <c r="AQ67" s="274"/>
      <c r="AR67" s="341"/>
      <c r="AS67" s="379"/>
      <c r="AT67" s="107"/>
      <c r="AU67" s="1"/>
    </row>
    <row r="68" spans="2:47" ht="19.5" customHeight="1" x14ac:dyDescent="0.25">
      <c r="B68" s="383">
        <v>12</v>
      </c>
      <c r="C68" s="339"/>
      <c r="D68" s="69" t="s">
        <v>19</v>
      </c>
      <c r="E68" s="70">
        <f t="shared" ref="E68" si="171">E69*C70</f>
        <v>0</v>
      </c>
      <c r="F68" s="273"/>
      <c r="G68" s="69" t="s">
        <v>19</v>
      </c>
      <c r="H68" s="70">
        <f t="shared" ref="H68" si="172">H69*F70</f>
        <v>0</v>
      </c>
      <c r="I68" s="273"/>
      <c r="J68" s="69" t="s">
        <v>18</v>
      </c>
      <c r="K68" s="70">
        <f t="shared" ref="K68" si="173">K69*I70</f>
        <v>0</v>
      </c>
      <c r="L68" s="273"/>
      <c r="M68" s="69" t="s">
        <v>18</v>
      </c>
      <c r="N68" s="70">
        <f t="shared" ref="N68" si="174">N69*L70</f>
        <v>0</v>
      </c>
      <c r="O68" s="273"/>
      <c r="P68" s="69" t="s">
        <v>18</v>
      </c>
      <c r="Q68" s="94">
        <f t="shared" ref="Q68" si="175">Q69*O70</f>
        <v>0</v>
      </c>
      <c r="R68" s="273"/>
      <c r="S68" s="69" t="s">
        <v>19</v>
      </c>
      <c r="T68" s="70">
        <f t="shared" ref="T68" si="176">T69*R70</f>
        <v>0</v>
      </c>
      <c r="U68" s="273"/>
      <c r="V68" s="69" t="s">
        <v>18</v>
      </c>
      <c r="W68" s="70">
        <f t="shared" ref="W68" si="177">W69*U70</f>
        <v>0</v>
      </c>
      <c r="X68" s="273"/>
      <c r="Y68" s="69" t="s">
        <v>19</v>
      </c>
      <c r="Z68" s="70">
        <f t="shared" ref="Z68" si="178">Z69*X70</f>
        <v>0</v>
      </c>
      <c r="AA68" s="273"/>
      <c r="AB68" s="69" t="s">
        <v>18</v>
      </c>
      <c r="AC68" s="70">
        <f t="shared" ref="AC68" si="179">AC69*AA70</f>
        <v>0</v>
      </c>
      <c r="AD68" s="95"/>
      <c r="AE68" s="69" t="s">
        <v>18</v>
      </c>
      <c r="AF68" s="70">
        <f>AF69*AD70</f>
        <v>0</v>
      </c>
      <c r="AG68" s="95"/>
      <c r="AH68" s="69" t="s">
        <v>18</v>
      </c>
      <c r="AI68" s="70">
        <f>AI69*AG70</f>
        <v>0</v>
      </c>
      <c r="AJ68" s="95"/>
      <c r="AK68" s="69" t="s">
        <v>18</v>
      </c>
      <c r="AL68" s="70">
        <f>AL69*AJ70</f>
        <v>0</v>
      </c>
      <c r="AM68" s="95"/>
      <c r="AN68" s="69" t="s">
        <v>18</v>
      </c>
      <c r="AO68" s="94">
        <f>AO69*AM70</f>
        <v>0</v>
      </c>
      <c r="AP68" s="273"/>
      <c r="AQ68" s="69" t="s">
        <v>19</v>
      </c>
      <c r="AR68" s="86">
        <f>AR69*AP70</f>
        <v>0</v>
      </c>
      <c r="AS68" s="379">
        <v>12</v>
      </c>
      <c r="AT68" s="107"/>
      <c r="AU68" s="1"/>
    </row>
    <row r="69" spans="2:47" ht="19.5" customHeight="1" x14ac:dyDescent="0.25">
      <c r="B69" s="383" t="s">
        <v>6</v>
      </c>
      <c r="C69" s="71"/>
      <c r="D69" s="72"/>
      <c r="E69" s="73"/>
      <c r="F69" s="87"/>
      <c r="G69" s="72"/>
      <c r="H69" s="73"/>
      <c r="I69" s="87"/>
      <c r="J69" s="72"/>
      <c r="K69" s="73"/>
      <c r="L69" s="87"/>
      <c r="M69" s="72"/>
      <c r="N69" s="73"/>
      <c r="O69" s="87"/>
      <c r="P69" s="72"/>
      <c r="Q69" s="96"/>
      <c r="R69" s="87"/>
      <c r="S69" s="72"/>
      <c r="T69" s="73"/>
      <c r="U69" s="87"/>
      <c r="V69" s="72"/>
      <c r="W69" s="73"/>
      <c r="X69" s="87"/>
      <c r="Y69" s="72"/>
      <c r="Z69" s="73"/>
      <c r="AA69" s="87"/>
      <c r="AB69" s="72"/>
      <c r="AC69" s="73"/>
      <c r="AD69" s="88"/>
      <c r="AE69" s="72"/>
      <c r="AF69" s="73"/>
      <c r="AG69" s="88"/>
      <c r="AH69" s="72"/>
      <c r="AI69" s="73"/>
      <c r="AJ69" s="88"/>
      <c r="AK69" s="72"/>
      <c r="AL69" s="73"/>
      <c r="AM69" s="88"/>
      <c r="AN69" s="72"/>
      <c r="AO69" s="96"/>
      <c r="AP69" s="87"/>
      <c r="AQ69" s="72"/>
      <c r="AR69" s="77"/>
      <c r="AS69" s="379" t="s">
        <v>6</v>
      </c>
      <c r="AT69" s="107"/>
      <c r="AU69" s="1"/>
    </row>
    <row r="70" spans="2:47" ht="19.5" customHeight="1" x14ac:dyDescent="0.25">
      <c r="B70" s="383"/>
      <c r="C70" s="340">
        <v>76.61</v>
      </c>
      <c r="D70" s="274"/>
      <c r="E70" s="75"/>
      <c r="F70" s="275">
        <v>67.069999999999993</v>
      </c>
      <c r="G70" s="274"/>
      <c r="H70" s="75"/>
      <c r="I70" s="275">
        <v>46.27</v>
      </c>
      <c r="J70" s="274"/>
      <c r="K70" s="75"/>
      <c r="L70" s="275">
        <v>44.14</v>
      </c>
      <c r="M70" s="274"/>
      <c r="N70" s="75"/>
      <c r="O70" s="275">
        <v>47.14</v>
      </c>
      <c r="P70" s="74"/>
      <c r="Q70" s="97"/>
      <c r="R70" s="275">
        <v>55.91</v>
      </c>
      <c r="S70" s="274"/>
      <c r="T70" s="75"/>
      <c r="U70" s="275">
        <v>41.24</v>
      </c>
      <c r="V70" s="274"/>
      <c r="W70" s="75"/>
      <c r="X70" s="275">
        <v>56.15</v>
      </c>
      <c r="Y70" s="274"/>
      <c r="Z70" s="75"/>
      <c r="AA70" s="275">
        <v>48.32</v>
      </c>
      <c r="AB70" s="274"/>
      <c r="AC70" s="75"/>
      <c r="AD70" s="88">
        <v>43.61</v>
      </c>
      <c r="AE70" s="274"/>
      <c r="AF70" s="75"/>
      <c r="AG70" s="88">
        <v>48.89</v>
      </c>
      <c r="AH70" s="274"/>
      <c r="AI70" s="75"/>
      <c r="AJ70" s="88">
        <v>43.06</v>
      </c>
      <c r="AK70" s="274"/>
      <c r="AL70" s="75"/>
      <c r="AM70" s="88">
        <v>43.35</v>
      </c>
      <c r="AN70" s="274"/>
      <c r="AO70" s="97"/>
      <c r="AP70" s="87">
        <v>65.53</v>
      </c>
      <c r="AQ70" s="274"/>
      <c r="AR70" s="341"/>
      <c r="AS70" s="379"/>
      <c r="AT70" s="107"/>
      <c r="AU70" s="1"/>
    </row>
    <row r="71" spans="2:47" ht="20.25" customHeight="1" x14ac:dyDescent="0.25">
      <c r="B71" s="383">
        <v>11</v>
      </c>
      <c r="C71" s="339"/>
      <c r="D71" s="69" t="s">
        <v>19</v>
      </c>
      <c r="E71" s="70">
        <f t="shared" ref="E71" si="180">E72*C73</f>
        <v>0</v>
      </c>
      <c r="F71" s="273"/>
      <c r="G71" s="69" t="s">
        <v>19</v>
      </c>
      <c r="H71" s="70">
        <f t="shared" ref="H71" si="181">H72*F73</f>
        <v>0</v>
      </c>
      <c r="I71" s="273"/>
      <c r="J71" s="69" t="s">
        <v>18</v>
      </c>
      <c r="K71" s="70">
        <f t="shared" ref="K71" si="182">K72*I73</f>
        <v>0</v>
      </c>
      <c r="L71" s="273"/>
      <c r="M71" s="69" t="s">
        <v>18</v>
      </c>
      <c r="N71" s="70">
        <f t="shared" ref="N71" si="183">N72*L73</f>
        <v>0</v>
      </c>
      <c r="O71" s="273"/>
      <c r="P71" s="69" t="s">
        <v>18</v>
      </c>
      <c r="Q71" s="94">
        <f t="shared" ref="Q71" si="184">Q72*O73</f>
        <v>0</v>
      </c>
      <c r="R71" s="273"/>
      <c r="S71" s="69" t="s">
        <v>19</v>
      </c>
      <c r="T71" s="70">
        <f t="shared" ref="T71" si="185">T72*R73</f>
        <v>0</v>
      </c>
      <c r="U71" s="273"/>
      <c r="V71" s="69" t="s">
        <v>18</v>
      </c>
      <c r="W71" s="70">
        <f t="shared" ref="W71" si="186">W72*U73</f>
        <v>0</v>
      </c>
      <c r="X71" s="273"/>
      <c r="Y71" s="69" t="s">
        <v>19</v>
      </c>
      <c r="Z71" s="70">
        <f t="shared" ref="Z71" si="187">Z72*X73</f>
        <v>0</v>
      </c>
      <c r="AA71" s="273"/>
      <c r="AB71" s="69" t="s">
        <v>18</v>
      </c>
      <c r="AC71" s="70">
        <f t="shared" ref="AC71" si="188">AC72*AA73</f>
        <v>0</v>
      </c>
      <c r="AD71" s="95"/>
      <c r="AE71" s="69" t="s">
        <v>18</v>
      </c>
      <c r="AF71" s="70">
        <f>AF72*AD73</f>
        <v>0</v>
      </c>
      <c r="AG71" s="95"/>
      <c r="AH71" s="69" t="s">
        <v>18</v>
      </c>
      <c r="AI71" s="70">
        <f>AI72*AG73</f>
        <v>0</v>
      </c>
      <c r="AJ71" s="95"/>
      <c r="AK71" s="69" t="s">
        <v>18</v>
      </c>
      <c r="AL71" s="70">
        <f>AL72*AJ73</f>
        <v>0</v>
      </c>
      <c r="AM71" s="95"/>
      <c r="AN71" s="69" t="s">
        <v>18</v>
      </c>
      <c r="AO71" s="94">
        <f>AO72*AM73</f>
        <v>0</v>
      </c>
      <c r="AP71" s="273"/>
      <c r="AQ71" s="69" t="s">
        <v>19</v>
      </c>
      <c r="AR71" s="86">
        <f>AR72*AP73</f>
        <v>0</v>
      </c>
      <c r="AS71" s="379">
        <v>11</v>
      </c>
      <c r="AT71" s="107"/>
      <c r="AU71" s="1"/>
    </row>
    <row r="72" spans="2:47" ht="20.25" customHeight="1" x14ac:dyDescent="0.25">
      <c r="B72" s="383" t="s">
        <v>7</v>
      </c>
      <c r="C72" s="71"/>
      <c r="D72" s="72"/>
      <c r="E72" s="73"/>
      <c r="F72" s="87"/>
      <c r="G72" s="72"/>
      <c r="H72" s="73"/>
      <c r="I72" s="87"/>
      <c r="J72" s="72"/>
      <c r="K72" s="73"/>
      <c r="L72" s="87"/>
      <c r="M72" s="72"/>
      <c r="N72" s="73"/>
      <c r="O72" s="87"/>
      <c r="P72" s="72"/>
      <c r="Q72" s="96"/>
      <c r="R72" s="87"/>
      <c r="S72" s="72"/>
      <c r="T72" s="73"/>
      <c r="U72" s="87"/>
      <c r="V72" s="72"/>
      <c r="W72" s="73"/>
      <c r="X72" s="87"/>
      <c r="Y72" s="72"/>
      <c r="Z72" s="73"/>
      <c r="AA72" s="87"/>
      <c r="AB72" s="72"/>
      <c r="AC72" s="73"/>
      <c r="AD72" s="88"/>
      <c r="AE72" s="72"/>
      <c r="AF72" s="73"/>
      <c r="AG72" s="88"/>
      <c r="AH72" s="72"/>
      <c r="AI72" s="73"/>
      <c r="AJ72" s="88"/>
      <c r="AK72" s="72"/>
      <c r="AL72" s="73"/>
      <c r="AM72" s="88"/>
      <c r="AN72" s="72"/>
      <c r="AO72" s="96"/>
      <c r="AP72" s="87"/>
      <c r="AQ72" s="72"/>
      <c r="AR72" s="77"/>
      <c r="AS72" s="379" t="s">
        <v>7</v>
      </c>
      <c r="AT72" s="107"/>
      <c r="AU72" s="1"/>
    </row>
    <row r="73" spans="2:47" ht="20.25" customHeight="1" x14ac:dyDescent="0.25">
      <c r="B73" s="383"/>
      <c r="C73" s="340">
        <v>76.61</v>
      </c>
      <c r="D73" s="274"/>
      <c r="E73" s="75"/>
      <c r="F73" s="275">
        <v>67.069999999999993</v>
      </c>
      <c r="G73" s="274"/>
      <c r="H73" s="75"/>
      <c r="I73" s="275">
        <v>46.27</v>
      </c>
      <c r="J73" s="274"/>
      <c r="K73" s="75"/>
      <c r="L73" s="275">
        <v>44.14</v>
      </c>
      <c r="M73" s="274"/>
      <c r="N73" s="75"/>
      <c r="O73" s="275">
        <v>47.14</v>
      </c>
      <c r="P73" s="74"/>
      <c r="Q73" s="97"/>
      <c r="R73" s="275">
        <v>55.91</v>
      </c>
      <c r="S73" s="274"/>
      <c r="T73" s="75"/>
      <c r="U73" s="275">
        <v>41.24</v>
      </c>
      <c r="V73" s="274"/>
      <c r="W73" s="75"/>
      <c r="X73" s="275">
        <v>56.15</v>
      </c>
      <c r="Y73" s="274"/>
      <c r="Z73" s="75"/>
      <c r="AA73" s="275">
        <v>48.32</v>
      </c>
      <c r="AB73" s="274"/>
      <c r="AC73" s="75"/>
      <c r="AD73" s="88">
        <v>43.61</v>
      </c>
      <c r="AE73" s="274"/>
      <c r="AF73" s="75"/>
      <c r="AG73" s="88">
        <v>48.89</v>
      </c>
      <c r="AH73" s="274"/>
      <c r="AI73" s="75"/>
      <c r="AJ73" s="88">
        <v>43.06</v>
      </c>
      <c r="AK73" s="274"/>
      <c r="AL73" s="75"/>
      <c r="AM73" s="88">
        <v>43.35</v>
      </c>
      <c r="AN73" s="274"/>
      <c r="AO73" s="97"/>
      <c r="AP73" s="87">
        <v>65.53</v>
      </c>
      <c r="AQ73" s="274"/>
      <c r="AR73" s="341"/>
      <c r="AS73" s="379"/>
      <c r="AT73" s="107"/>
      <c r="AU73" s="1"/>
    </row>
    <row r="74" spans="2:47" ht="20.25" customHeight="1" x14ac:dyDescent="0.25">
      <c r="B74" s="383">
        <v>10</v>
      </c>
      <c r="C74" s="278"/>
      <c r="D74" s="21" t="s">
        <v>19</v>
      </c>
      <c r="E74" s="26">
        <f t="shared" ref="E74" si="189">E75*C76</f>
        <v>9576250</v>
      </c>
      <c r="F74" s="90"/>
      <c r="G74" s="21" t="s">
        <v>19</v>
      </c>
      <c r="H74" s="120">
        <f t="shared" ref="H74" si="190">H75*F76</f>
        <v>8719100</v>
      </c>
      <c r="I74" s="236"/>
      <c r="J74" s="21" t="s">
        <v>18</v>
      </c>
      <c r="K74" s="120">
        <f t="shared" ref="K74" si="191">K75*I76</f>
        <v>6570340</v>
      </c>
      <c r="L74" s="236"/>
      <c r="M74" s="21" t="s">
        <v>18</v>
      </c>
      <c r="N74" s="120">
        <f t="shared" ref="N74" si="192">N75*L76</f>
        <v>6267880</v>
      </c>
      <c r="O74" s="236"/>
      <c r="P74" s="21" t="s">
        <v>18</v>
      </c>
      <c r="Q74" s="269">
        <f t="shared" ref="Q74" si="193">Q75*O76</f>
        <v>6693880</v>
      </c>
      <c r="R74" s="90"/>
      <c r="S74" s="21" t="s">
        <v>19</v>
      </c>
      <c r="T74" s="26">
        <f t="shared" ref="T74" si="194">T75*R76</f>
        <v>7939219.9999999991</v>
      </c>
      <c r="U74" s="90"/>
      <c r="V74" s="21" t="s">
        <v>18</v>
      </c>
      <c r="W74" s="120">
        <f t="shared" ref="W74" si="195">W75*U76</f>
        <v>6680880</v>
      </c>
      <c r="X74" s="90"/>
      <c r="Y74" s="21" t="s">
        <v>19</v>
      </c>
      <c r="Z74" s="120">
        <f t="shared" ref="Z74" si="196">Z75*X76</f>
        <v>8254050</v>
      </c>
      <c r="AA74" s="236"/>
      <c r="AB74" s="21" t="s">
        <v>18</v>
      </c>
      <c r="AC74" s="120">
        <f t="shared" ref="AC74" si="197">AC75*AA76</f>
        <v>6958080</v>
      </c>
      <c r="AD74" s="272"/>
      <c r="AE74" s="21" t="s">
        <v>18</v>
      </c>
      <c r="AF74" s="26">
        <f>AF75*AD76</f>
        <v>6933990</v>
      </c>
      <c r="AG74" s="93"/>
      <c r="AH74" s="21" t="s">
        <v>18</v>
      </c>
      <c r="AI74" s="26">
        <f>AI75*AG76</f>
        <v>7431280</v>
      </c>
      <c r="AJ74" s="93"/>
      <c r="AK74" s="21" t="s">
        <v>18</v>
      </c>
      <c r="AL74" s="26">
        <f>AL75*AJ76</f>
        <v>7061840</v>
      </c>
      <c r="AM74" s="93"/>
      <c r="AN74" s="21" t="s">
        <v>18</v>
      </c>
      <c r="AO74" s="40">
        <f>AO75*AM76</f>
        <v>7239450</v>
      </c>
      <c r="AP74" s="90"/>
      <c r="AQ74" s="21" t="s">
        <v>19</v>
      </c>
      <c r="AR74" s="28">
        <f>AR75*AP76</f>
        <v>8977610</v>
      </c>
      <c r="AS74" s="379">
        <v>10</v>
      </c>
      <c r="AT74" s="107"/>
      <c r="AU74" s="1"/>
    </row>
    <row r="75" spans="2:47" ht="20.25" customHeight="1" x14ac:dyDescent="0.25">
      <c r="B75" s="383" t="s">
        <v>8</v>
      </c>
      <c r="C75" s="279"/>
      <c r="D75" s="27"/>
      <c r="E75" s="24">
        <v>125000</v>
      </c>
      <c r="F75" s="89"/>
      <c r="G75" s="27"/>
      <c r="H75" s="124">
        <v>130000</v>
      </c>
      <c r="I75" s="129"/>
      <c r="J75" s="123"/>
      <c r="K75" s="124">
        <v>142000</v>
      </c>
      <c r="L75" s="129"/>
      <c r="M75" s="123"/>
      <c r="N75" s="124">
        <v>142000</v>
      </c>
      <c r="O75" s="129"/>
      <c r="P75" s="123"/>
      <c r="Q75" s="124">
        <v>142000</v>
      </c>
      <c r="R75" s="89"/>
      <c r="S75" s="27"/>
      <c r="T75" s="124">
        <v>142000</v>
      </c>
      <c r="U75" s="89"/>
      <c r="V75" s="27"/>
      <c r="W75" s="124">
        <v>162000</v>
      </c>
      <c r="X75" s="89"/>
      <c r="Y75" s="27"/>
      <c r="Z75" s="124">
        <v>147000</v>
      </c>
      <c r="AA75" s="129"/>
      <c r="AB75" s="123"/>
      <c r="AC75" s="124">
        <v>144000</v>
      </c>
      <c r="AD75" s="135"/>
      <c r="AE75" s="123"/>
      <c r="AF75" s="24">
        <v>159000</v>
      </c>
      <c r="AG75" s="92"/>
      <c r="AH75" s="27"/>
      <c r="AI75" s="24">
        <v>152000</v>
      </c>
      <c r="AJ75" s="92"/>
      <c r="AK75" s="27"/>
      <c r="AL75" s="24">
        <v>164000</v>
      </c>
      <c r="AM75" s="92"/>
      <c r="AN75" s="27"/>
      <c r="AO75" s="281">
        <v>167000</v>
      </c>
      <c r="AP75" s="89"/>
      <c r="AQ75" s="27"/>
      <c r="AR75" s="22">
        <v>137000</v>
      </c>
      <c r="AS75" s="379" t="s">
        <v>8</v>
      </c>
      <c r="AT75" s="107"/>
      <c r="AU75" s="1"/>
    </row>
    <row r="76" spans="2:47" ht="20.25" customHeight="1" x14ac:dyDescent="0.25">
      <c r="B76" s="383"/>
      <c r="C76" s="280">
        <v>76.61</v>
      </c>
      <c r="D76" s="180"/>
      <c r="E76" s="25"/>
      <c r="F76" s="91">
        <v>67.069999999999993</v>
      </c>
      <c r="G76" s="180"/>
      <c r="H76" s="238"/>
      <c r="I76" s="237">
        <v>46.27</v>
      </c>
      <c r="J76" s="180"/>
      <c r="K76" s="238"/>
      <c r="L76" s="237">
        <v>44.14</v>
      </c>
      <c r="M76" s="180"/>
      <c r="N76" s="238"/>
      <c r="O76" s="237">
        <v>47.14</v>
      </c>
      <c r="P76" s="130"/>
      <c r="Q76" s="268"/>
      <c r="R76" s="91">
        <v>55.91</v>
      </c>
      <c r="S76" s="180"/>
      <c r="T76" s="25"/>
      <c r="U76" s="91">
        <v>41.24</v>
      </c>
      <c r="V76" s="180"/>
      <c r="W76" s="238"/>
      <c r="X76" s="91">
        <v>56.15</v>
      </c>
      <c r="Y76" s="180"/>
      <c r="Z76" s="238"/>
      <c r="AA76" s="237">
        <v>48.32</v>
      </c>
      <c r="AB76" s="180"/>
      <c r="AC76" s="238"/>
      <c r="AD76" s="135">
        <v>43.61</v>
      </c>
      <c r="AE76" s="271"/>
      <c r="AF76" s="25"/>
      <c r="AG76" s="92">
        <v>48.89</v>
      </c>
      <c r="AH76" s="180"/>
      <c r="AI76" s="25"/>
      <c r="AJ76" s="92">
        <v>43.06</v>
      </c>
      <c r="AK76" s="180"/>
      <c r="AL76" s="25"/>
      <c r="AM76" s="92">
        <v>43.35</v>
      </c>
      <c r="AN76" s="180"/>
      <c r="AO76" s="41"/>
      <c r="AP76" s="89">
        <v>65.53</v>
      </c>
      <c r="AQ76" s="180"/>
      <c r="AR76" s="53"/>
      <c r="AS76" s="379"/>
      <c r="AT76" s="107"/>
      <c r="AU76" s="1"/>
    </row>
    <row r="77" spans="2:47" ht="20.25" customHeight="1" x14ac:dyDescent="0.25">
      <c r="B77" s="383">
        <v>9</v>
      </c>
      <c r="C77" s="278"/>
      <c r="D77" s="21" t="s">
        <v>19</v>
      </c>
      <c r="E77" s="26">
        <f t="shared" ref="E77" si="198">E78*C79</f>
        <v>9499640</v>
      </c>
      <c r="F77" s="90"/>
      <c r="G77" s="21" t="s">
        <v>19</v>
      </c>
      <c r="H77" s="120">
        <f t="shared" ref="H77" si="199">H78*F79</f>
        <v>8652030</v>
      </c>
      <c r="I77" s="236"/>
      <c r="J77" s="21" t="s">
        <v>18</v>
      </c>
      <c r="K77" s="120">
        <f t="shared" ref="K77" si="200">K78*I79</f>
        <v>6524070</v>
      </c>
      <c r="L77" s="236"/>
      <c r="M77" s="21" t="s">
        <v>18</v>
      </c>
      <c r="N77" s="120">
        <f t="shared" ref="N77" si="201">N78*L79</f>
        <v>6223740</v>
      </c>
      <c r="O77" s="236"/>
      <c r="P77" s="21" t="s">
        <v>18</v>
      </c>
      <c r="Q77" s="269">
        <f t="shared" ref="Q77" si="202">Q78*O79</f>
        <v>6646740</v>
      </c>
      <c r="R77" s="90"/>
      <c r="S77" s="21" t="s">
        <v>19</v>
      </c>
      <c r="T77" s="26">
        <f t="shared" ref="T77" si="203">T78*R79</f>
        <v>7883309.9999999991</v>
      </c>
      <c r="U77" s="90"/>
      <c r="V77" s="21" t="s">
        <v>18</v>
      </c>
      <c r="W77" s="120">
        <f t="shared" ref="W77" si="204">W78*U79</f>
        <v>6639640</v>
      </c>
      <c r="X77" s="90"/>
      <c r="Y77" s="21" t="s">
        <v>19</v>
      </c>
      <c r="Z77" s="120">
        <f t="shared" ref="Z77" si="205">Z78*X79</f>
        <v>8197900</v>
      </c>
      <c r="AA77" s="236"/>
      <c r="AB77" s="21" t="s">
        <v>18</v>
      </c>
      <c r="AC77" s="120">
        <f t="shared" ref="AC77" si="206">AC78*AA79</f>
        <v>6909760</v>
      </c>
      <c r="AD77" s="272"/>
      <c r="AE77" s="21" t="s">
        <v>18</v>
      </c>
      <c r="AF77" s="26">
        <f>AF78*AD79</f>
        <v>6890380</v>
      </c>
      <c r="AG77" s="93"/>
      <c r="AH77" s="21" t="s">
        <v>18</v>
      </c>
      <c r="AI77" s="26">
        <f>AI78*AG79</f>
        <v>7382390</v>
      </c>
      <c r="AJ77" s="93"/>
      <c r="AK77" s="21" t="s">
        <v>18</v>
      </c>
      <c r="AL77" s="26">
        <f>AL78*AJ79</f>
        <v>7018780</v>
      </c>
      <c r="AM77" s="93"/>
      <c r="AN77" s="21" t="s">
        <v>18</v>
      </c>
      <c r="AO77" s="40">
        <f>AO78*AM79</f>
        <v>7196100</v>
      </c>
      <c r="AP77" s="90"/>
      <c r="AQ77" s="21" t="s">
        <v>19</v>
      </c>
      <c r="AR77" s="28">
        <f>AR78*AP79</f>
        <v>8912080</v>
      </c>
      <c r="AS77" s="379">
        <v>9</v>
      </c>
      <c r="AT77" s="107"/>
      <c r="AU77" s="1"/>
    </row>
    <row r="78" spans="2:47" ht="20.25" customHeight="1" x14ac:dyDescent="0.25">
      <c r="B78" s="383" t="s">
        <v>9</v>
      </c>
      <c r="C78" s="279"/>
      <c r="D78" s="27"/>
      <c r="E78" s="24">
        <v>124000</v>
      </c>
      <c r="F78" s="89"/>
      <c r="G78" s="27"/>
      <c r="H78" s="124">
        <v>129000</v>
      </c>
      <c r="I78" s="129"/>
      <c r="J78" s="123"/>
      <c r="K78" s="124">
        <v>141000</v>
      </c>
      <c r="L78" s="129"/>
      <c r="M78" s="123"/>
      <c r="N78" s="124">
        <v>141000</v>
      </c>
      <c r="O78" s="129"/>
      <c r="P78" s="123"/>
      <c r="Q78" s="124">
        <v>141000</v>
      </c>
      <c r="R78" s="89"/>
      <c r="S78" s="27"/>
      <c r="T78" s="124">
        <v>141000</v>
      </c>
      <c r="U78" s="89"/>
      <c r="V78" s="27"/>
      <c r="W78" s="124">
        <v>161000</v>
      </c>
      <c r="X78" s="89"/>
      <c r="Y78" s="27"/>
      <c r="Z78" s="124">
        <v>146000</v>
      </c>
      <c r="AA78" s="129"/>
      <c r="AB78" s="123"/>
      <c r="AC78" s="124">
        <v>143000</v>
      </c>
      <c r="AD78" s="135"/>
      <c r="AE78" s="123"/>
      <c r="AF78" s="24">
        <v>158000</v>
      </c>
      <c r="AG78" s="92"/>
      <c r="AH78" s="27"/>
      <c r="AI78" s="24">
        <v>151000</v>
      </c>
      <c r="AJ78" s="92"/>
      <c r="AK78" s="27"/>
      <c r="AL78" s="24">
        <v>163000</v>
      </c>
      <c r="AM78" s="92"/>
      <c r="AN78" s="27"/>
      <c r="AO78" s="281">
        <v>166000</v>
      </c>
      <c r="AP78" s="89"/>
      <c r="AQ78" s="27"/>
      <c r="AR78" s="22">
        <v>136000</v>
      </c>
      <c r="AS78" s="379" t="s">
        <v>9</v>
      </c>
      <c r="AT78" s="107"/>
      <c r="AU78" s="1"/>
    </row>
    <row r="79" spans="2:47" ht="20.25" customHeight="1" x14ac:dyDescent="0.25">
      <c r="B79" s="383"/>
      <c r="C79" s="280">
        <v>76.61</v>
      </c>
      <c r="D79" s="180"/>
      <c r="E79" s="25"/>
      <c r="F79" s="91">
        <v>67.069999999999993</v>
      </c>
      <c r="G79" s="180"/>
      <c r="H79" s="238"/>
      <c r="I79" s="237">
        <v>46.27</v>
      </c>
      <c r="J79" s="180"/>
      <c r="K79" s="238"/>
      <c r="L79" s="237">
        <v>44.14</v>
      </c>
      <c r="M79" s="180"/>
      <c r="N79" s="238"/>
      <c r="O79" s="237">
        <v>47.14</v>
      </c>
      <c r="P79" s="130"/>
      <c r="Q79" s="268"/>
      <c r="R79" s="91">
        <v>55.91</v>
      </c>
      <c r="S79" s="180"/>
      <c r="T79" s="25"/>
      <c r="U79" s="91">
        <v>41.24</v>
      </c>
      <c r="V79" s="180"/>
      <c r="W79" s="238"/>
      <c r="X79" s="91">
        <v>56.15</v>
      </c>
      <c r="Y79" s="180"/>
      <c r="Z79" s="238"/>
      <c r="AA79" s="237">
        <v>48.32</v>
      </c>
      <c r="AB79" s="180"/>
      <c r="AC79" s="238"/>
      <c r="AD79" s="135">
        <v>43.61</v>
      </c>
      <c r="AE79" s="271"/>
      <c r="AF79" s="25"/>
      <c r="AG79" s="92">
        <v>48.89</v>
      </c>
      <c r="AH79" s="180"/>
      <c r="AI79" s="25"/>
      <c r="AJ79" s="92">
        <v>43.06</v>
      </c>
      <c r="AK79" s="180"/>
      <c r="AL79" s="25"/>
      <c r="AM79" s="92">
        <v>43.35</v>
      </c>
      <c r="AN79" s="180"/>
      <c r="AO79" s="41"/>
      <c r="AP79" s="89">
        <v>65.53</v>
      </c>
      <c r="AQ79" s="180"/>
      <c r="AR79" s="53"/>
      <c r="AS79" s="379"/>
      <c r="AT79" s="107"/>
      <c r="AU79" s="1"/>
    </row>
    <row r="80" spans="2:47" ht="20.25" customHeight="1" x14ac:dyDescent="0.25">
      <c r="B80" s="383">
        <v>8</v>
      </c>
      <c r="C80" s="278"/>
      <c r="D80" s="21" t="s">
        <v>19</v>
      </c>
      <c r="E80" s="26">
        <f t="shared" ref="E80" si="207">E81*C82</f>
        <v>9423030</v>
      </c>
      <c r="F80" s="90"/>
      <c r="G80" s="21" t="s">
        <v>19</v>
      </c>
      <c r="H80" s="120">
        <f t="shared" ref="H80" si="208">H81*F82</f>
        <v>8584960</v>
      </c>
      <c r="I80" s="236"/>
      <c r="J80" s="21" t="s">
        <v>18</v>
      </c>
      <c r="K80" s="120">
        <f t="shared" ref="K80" si="209">K81*I82</f>
        <v>6477800</v>
      </c>
      <c r="L80" s="236"/>
      <c r="M80" s="21" t="s">
        <v>18</v>
      </c>
      <c r="N80" s="120">
        <f t="shared" ref="N80" si="210">N81*L82</f>
        <v>6179600</v>
      </c>
      <c r="O80" s="236"/>
      <c r="P80" s="21" t="s">
        <v>18</v>
      </c>
      <c r="Q80" s="269">
        <f t="shared" ref="Q80" si="211">Q81*O82</f>
        <v>6599600</v>
      </c>
      <c r="R80" s="90"/>
      <c r="S80" s="21" t="s">
        <v>19</v>
      </c>
      <c r="T80" s="26">
        <f t="shared" ref="T80" si="212">T81*R82</f>
        <v>7827399.9999999991</v>
      </c>
      <c r="U80" s="90"/>
      <c r="V80" s="21" t="s">
        <v>18</v>
      </c>
      <c r="W80" s="120">
        <f t="shared" ref="W80" si="213">W81*U82</f>
        <v>6598400</v>
      </c>
      <c r="X80" s="90"/>
      <c r="Y80" s="21" t="s">
        <v>19</v>
      </c>
      <c r="Z80" s="120">
        <f t="shared" ref="Z80" si="214">Z81*X82</f>
        <v>8141750</v>
      </c>
      <c r="AA80" s="236"/>
      <c r="AB80" s="21" t="s">
        <v>18</v>
      </c>
      <c r="AC80" s="120">
        <f t="shared" ref="AC80" si="215">AC81*AA82</f>
        <v>6861440</v>
      </c>
      <c r="AD80" s="272"/>
      <c r="AE80" s="21" t="s">
        <v>18</v>
      </c>
      <c r="AF80" s="26">
        <f>AF81*AD82</f>
        <v>6846770</v>
      </c>
      <c r="AG80" s="93"/>
      <c r="AH80" s="21" t="s">
        <v>18</v>
      </c>
      <c r="AI80" s="26">
        <f>AI81*AG82</f>
        <v>7333500</v>
      </c>
      <c r="AJ80" s="93"/>
      <c r="AK80" s="21" t="s">
        <v>18</v>
      </c>
      <c r="AL80" s="26">
        <f>AL81*AJ82</f>
        <v>6975720</v>
      </c>
      <c r="AM80" s="93"/>
      <c r="AN80" s="21" t="s">
        <v>18</v>
      </c>
      <c r="AO80" s="40">
        <f>AO81*AM82</f>
        <v>7152750</v>
      </c>
      <c r="AP80" s="90"/>
      <c r="AQ80" s="21" t="s">
        <v>19</v>
      </c>
      <c r="AR80" s="28">
        <f>AR81*AP82</f>
        <v>8846550</v>
      </c>
      <c r="AS80" s="379">
        <v>8</v>
      </c>
      <c r="AT80" s="107"/>
      <c r="AU80" s="1"/>
    </row>
    <row r="81" spans="1:47" ht="20.25" customHeight="1" x14ac:dyDescent="0.25">
      <c r="B81" s="383" t="s">
        <v>10</v>
      </c>
      <c r="C81" s="279"/>
      <c r="D81" s="27"/>
      <c r="E81" s="24">
        <v>123000</v>
      </c>
      <c r="F81" s="89"/>
      <c r="G81" s="27"/>
      <c r="H81" s="124">
        <v>128000</v>
      </c>
      <c r="I81" s="129"/>
      <c r="J81" s="123"/>
      <c r="K81" s="124">
        <v>140000</v>
      </c>
      <c r="L81" s="129"/>
      <c r="M81" s="123"/>
      <c r="N81" s="124">
        <v>140000</v>
      </c>
      <c r="O81" s="129"/>
      <c r="P81" s="123"/>
      <c r="Q81" s="124">
        <v>140000</v>
      </c>
      <c r="R81" s="89"/>
      <c r="S81" s="27"/>
      <c r="T81" s="124">
        <v>140000</v>
      </c>
      <c r="U81" s="89"/>
      <c r="V81" s="27"/>
      <c r="W81" s="124">
        <v>160000</v>
      </c>
      <c r="X81" s="89"/>
      <c r="Y81" s="27"/>
      <c r="Z81" s="124">
        <v>145000</v>
      </c>
      <c r="AA81" s="129"/>
      <c r="AB81" s="123"/>
      <c r="AC81" s="124">
        <v>142000</v>
      </c>
      <c r="AD81" s="135"/>
      <c r="AE81" s="123"/>
      <c r="AF81" s="24">
        <v>157000</v>
      </c>
      <c r="AG81" s="92"/>
      <c r="AH81" s="27"/>
      <c r="AI81" s="24">
        <v>150000</v>
      </c>
      <c r="AJ81" s="92"/>
      <c r="AK81" s="27"/>
      <c r="AL81" s="24">
        <v>162000</v>
      </c>
      <c r="AM81" s="92"/>
      <c r="AN81" s="27"/>
      <c r="AO81" s="281">
        <v>165000</v>
      </c>
      <c r="AP81" s="89"/>
      <c r="AQ81" s="27"/>
      <c r="AR81" s="22">
        <v>135000</v>
      </c>
      <c r="AS81" s="379" t="s">
        <v>10</v>
      </c>
      <c r="AT81" s="107"/>
      <c r="AU81" s="1"/>
    </row>
    <row r="82" spans="1:47" ht="20.25" customHeight="1" x14ac:dyDescent="0.25">
      <c r="B82" s="383"/>
      <c r="C82" s="280">
        <v>76.61</v>
      </c>
      <c r="D82" s="180"/>
      <c r="E82" s="25"/>
      <c r="F82" s="91">
        <v>67.069999999999993</v>
      </c>
      <c r="G82" s="180"/>
      <c r="H82" s="238"/>
      <c r="I82" s="237">
        <v>46.27</v>
      </c>
      <c r="J82" s="180"/>
      <c r="K82" s="238"/>
      <c r="L82" s="237">
        <v>44.14</v>
      </c>
      <c r="M82" s="180"/>
      <c r="N82" s="238"/>
      <c r="O82" s="237">
        <v>47.14</v>
      </c>
      <c r="P82" s="130"/>
      <c r="Q82" s="268"/>
      <c r="R82" s="91">
        <v>55.91</v>
      </c>
      <c r="S82" s="180"/>
      <c r="T82" s="25"/>
      <c r="U82" s="91">
        <v>41.24</v>
      </c>
      <c r="V82" s="180"/>
      <c r="W82" s="238"/>
      <c r="X82" s="91">
        <v>56.15</v>
      </c>
      <c r="Y82" s="180"/>
      <c r="Z82" s="238"/>
      <c r="AA82" s="237">
        <v>48.32</v>
      </c>
      <c r="AB82" s="180"/>
      <c r="AC82" s="238"/>
      <c r="AD82" s="135">
        <v>43.61</v>
      </c>
      <c r="AE82" s="271"/>
      <c r="AF82" s="25"/>
      <c r="AG82" s="92">
        <v>48.89</v>
      </c>
      <c r="AH82" s="180"/>
      <c r="AI82" s="25"/>
      <c r="AJ82" s="92">
        <v>43.06</v>
      </c>
      <c r="AK82" s="180"/>
      <c r="AL82" s="25"/>
      <c r="AM82" s="92">
        <v>43.35</v>
      </c>
      <c r="AN82" s="180"/>
      <c r="AO82" s="41"/>
      <c r="AP82" s="89">
        <v>65.53</v>
      </c>
      <c r="AQ82" s="180"/>
      <c r="AR82" s="53"/>
      <c r="AS82" s="379"/>
      <c r="AT82" s="107"/>
      <c r="AU82" s="1"/>
    </row>
    <row r="83" spans="1:47" ht="20.25" customHeight="1" x14ac:dyDescent="0.25">
      <c r="B83" s="383">
        <v>7</v>
      </c>
      <c r="C83" s="278"/>
      <c r="D83" s="21" t="s">
        <v>19</v>
      </c>
      <c r="E83" s="26">
        <f t="shared" ref="E83" si="216">E84*C85</f>
        <v>9346420</v>
      </c>
      <c r="F83" s="90"/>
      <c r="G83" s="21" t="s">
        <v>19</v>
      </c>
      <c r="H83" s="120">
        <f t="shared" ref="H83" si="217">H84*F85</f>
        <v>8517890</v>
      </c>
      <c r="I83" s="236"/>
      <c r="J83" s="21" t="s">
        <v>18</v>
      </c>
      <c r="K83" s="120">
        <f t="shared" ref="K83" si="218">K84*I85</f>
        <v>6431530</v>
      </c>
      <c r="L83" s="236"/>
      <c r="M83" s="21" t="s">
        <v>18</v>
      </c>
      <c r="N83" s="120">
        <f t="shared" ref="N83" si="219">N84*L85</f>
        <v>6135460</v>
      </c>
      <c r="O83" s="236"/>
      <c r="P83" s="21" t="s">
        <v>18</v>
      </c>
      <c r="Q83" s="269">
        <f t="shared" ref="Q83" si="220">Q84*O85</f>
        <v>6552460</v>
      </c>
      <c r="R83" s="90"/>
      <c r="S83" s="21" t="s">
        <v>19</v>
      </c>
      <c r="T83" s="26">
        <f t="shared" ref="T83" si="221">T84*R85</f>
        <v>7771489.9999999991</v>
      </c>
      <c r="U83" s="90"/>
      <c r="V83" s="21" t="s">
        <v>18</v>
      </c>
      <c r="W83" s="120">
        <f t="shared" ref="W83" si="222">W84*U85</f>
        <v>6557160</v>
      </c>
      <c r="X83" s="90"/>
      <c r="Y83" s="21" t="s">
        <v>19</v>
      </c>
      <c r="Z83" s="120">
        <f t="shared" ref="Z83" si="223">Z84*X85</f>
        <v>8085600</v>
      </c>
      <c r="AA83" s="236"/>
      <c r="AB83" s="21" t="s">
        <v>18</v>
      </c>
      <c r="AC83" s="120">
        <f t="shared" ref="AC83" si="224">AC84*AA85</f>
        <v>6813120</v>
      </c>
      <c r="AD83" s="272"/>
      <c r="AE83" s="21" t="s">
        <v>18</v>
      </c>
      <c r="AF83" s="26">
        <f>AF84*AD85</f>
        <v>6803160</v>
      </c>
      <c r="AG83" s="93"/>
      <c r="AH83" s="21" t="s">
        <v>18</v>
      </c>
      <c r="AI83" s="26">
        <f>AI84*AG85</f>
        <v>7284610</v>
      </c>
      <c r="AJ83" s="93"/>
      <c r="AK83" s="21" t="s">
        <v>18</v>
      </c>
      <c r="AL83" s="26">
        <f>AL84*AJ85</f>
        <v>6932660</v>
      </c>
      <c r="AM83" s="93"/>
      <c r="AN83" s="21" t="s">
        <v>18</v>
      </c>
      <c r="AO83" s="40">
        <f>AO84*AM85</f>
        <v>7109400</v>
      </c>
      <c r="AP83" s="90"/>
      <c r="AQ83" s="21" t="s">
        <v>19</v>
      </c>
      <c r="AR83" s="28">
        <f>AR84*AP85</f>
        <v>8781020</v>
      </c>
      <c r="AS83" s="379">
        <v>7</v>
      </c>
      <c r="AT83" s="107"/>
      <c r="AU83" s="1"/>
    </row>
    <row r="84" spans="1:47" ht="20.25" customHeight="1" x14ac:dyDescent="0.25">
      <c r="B84" s="383" t="s">
        <v>11</v>
      </c>
      <c r="C84" s="279"/>
      <c r="D84" s="27"/>
      <c r="E84" s="24">
        <v>122000</v>
      </c>
      <c r="F84" s="89"/>
      <c r="G84" s="27"/>
      <c r="H84" s="124">
        <v>127000</v>
      </c>
      <c r="I84" s="129"/>
      <c r="J84" s="123"/>
      <c r="K84" s="124">
        <v>139000</v>
      </c>
      <c r="L84" s="129"/>
      <c r="M84" s="123"/>
      <c r="N84" s="124">
        <v>139000</v>
      </c>
      <c r="O84" s="129"/>
      <c r="P84" s="123"/>
      <c r="Q84" s="124">
        <v>139000</v>
      </c>
      <c r="R84" s="89"/>
      <c r="S84" s="27"/>
      <c r="T84" s="124">
        <v>139000</v>
      </c>
      <c r="U84" s="89"/>
      <c r="V84" s="27"/>
      <c r="W84" s="124">
        <v>159000</v>
      </c>
      <c r="X84" s="89"/>
      <c r="Y84" s="27"/>
      <c r="Z84" s="124">
        <v>144000</v>
      </c>
      <c r="AA84" s="129"/>
      <c r="AB84" s="123"/>
      <c r="AC84" s="124">
        <v>141000</v>
      </c>
      <c r="AD84" s="135"/>
      <c r="AE84" s="123"/>
      <c r="AF84" s="24">
        <v>156000</v>
      </c>
      <c r="AG84" s="92"/>
      <c r="AH84" s="27"/>
      <c r="AI84" s="24">
        <v>149000</v>
      </c>
      <c r="AJ84" s="92"/>
      <c r="AK84" s="27"/>
      <c r="AL84" s="24">
        <v>161000</v>
      </c>
      <c r="AM84" s="92"/>
      <c r="AN84" s="27"/>
      <c r="AO84" s="281">
        <v>164000</v>
      </c>
      <c r="AP84" s="89"/>
      <c r="AQ84" s="27"/>
      <c r="AR84" s="22">
        <v>134000</v>
      </c>
      <c r="AS84" s="379" t="s">
        <v>11</v>
      </c>
      <c r="AT84" s="107"/>
      <c r="AU84" s="1"/>
    </row>
    <row r="85" spans="1:47" ht="20.25" customHeight="1" x14ac:dyDescent="0.25">
      <c r="B85" s="383"/>
      <c r="C85" s="280">
        <v>76.61</v>
      </c>
      <c r="D85" s="180"/>
      <c r="E85" s="25"/>
      <c r="F85" s="91">
        <v>67.069999999999993</v>
      </c>
      <c r="G85" s="180"/>
      <c r="H85" s="238"/>
      <c r="I85" s="237">
        <v>46.27</v>
      </c>
      <c r="J85" s="180"/>
      <c r="K85" s="238"/>
      <c r="L85" s="237">
        <v>44.14</v>
      </c>
      <c r="M85" s="180"/>
      <c r="N85" s="238"/>
      <c r="O85" s="237">
        <v>47.14</v>
      </c>
      <c r="P85" s="130"/>
      <c r="Q85" s="268"/>
      <c r="R85" s="91">
        <v>55.91</v>
      </c>
      <c r="S85" s="180"/>
      <c r="T85" s="25"/>
      <c r="U85" s="91">
        <v>41.24</v>
      </c>
      <c r="V85" s="180"/>
      <c r="W85" s="238"/>
      <c r="X85" s="91">
        <v>56.15</v>
      </c>
      <c r="Y85" s="180"/>
      <c r="Z85" s="238"/>
      <c r="AA85" s="237">
        <v>48.32</v>
      </c>
      <c r="AB85" s="180"/>
      <c r="AC85" s="238"/>
      <c r="AD85" s="135">
        <v>43.61</v>
      </c>
      <c r="AE85" s="271"/>
      <c r="AF85" s="25"/>
      <c r="AG85" s="92">
        <v>48.89</v>
      </c>
      <c r="AH85" s="180"/>
      <c r="AI85" s="25"/>
      <c r="AJ85" s="92">
        <v>43.06</v>
      </c>
      <c r="AK85" s="180"/>
      <c r="AL85" s="25"/>
      <c r="AM85" s="92">
        <v>43.35</v>
      </c>
      <c r="AN85" s="180"/>
      <c r="AO85" s="41"/>
      <c r="AP85" s="89">
        <v>65.53</v>
      </c>
      <c r="AQ85" s="180"/>
      <c r="AR85" s="53"/>
      <c r="AS85" s="379"/>
      <c r="AT85" s="107"/>
      <c r="AU85" s="1"/>
    </row>
    <row r="86" spans="1:47" ht="20.25" customHeight="1" x14ac:dyDescent="0.25">
      <c r="B86" s="383">
        <v>6</v>
      </c>
      <c r="C86" s="278"/>
      <c r="D86" s="21" t="s">
        <v>19</v>
      </c>
      <c r="E86" s="26">
        <f t="shared" ref="E86" si="225">E87*C88</f>
        <v>9269810</v>
      </c>
      <c r="F86" s="90"/>
      <c r="G86" s="21" t="s">
        <v>19</v>
      </c>
      <c r="H86" s="120">
        <f t="shared" ref="H86" si="226">H87*F88</f>
        <v>8450820</v>
      </c>
      <c r="I86" s="236"/>
      <c r="J86" s="21" t="s">
        <v>18</v>
      </c>
      <c r="K86" s="120">
        <f t="shared" ref="K86" si="227">K87*I88</f>
        <v>6385260</v>
      </c>
      <c r="L86" s="236"/>
      <c r="M86" s="21" t="s">
        <v>18</v>
      </c>
      <c r="N86" s="120">
        <f t="shared" ref="N86" si="228">N87*L88</f>
        <v>6091320</v>
      </c>
      <c r="O86" s="236"/>
      <c r="P86" s="21" t="s">
        <v>18</v>
      </c>
      <c r="Q86" s="269">
        <f t="shared" ref="Q86" si="229">Q87*O88</f>
        <v>6505320</v>
      </c>
      <c r="R86" s="90"/>
      <c r="S86" s="21" t="s">
        <v>19</v>
      </c>
      <c r="T86" s="26">
        <f t="shared" ref="T86" si="230">T87*R88</f>
        <v>7715579.9999999991</v>
      </c>
      <c r="U86" s="90"/>
      <c r="V86" s="21" t="s">
        <v>18</v>
      </c>
      <c r="W86" s="120">
        <f t="shared" ref="W86" si="231">W87*U88</f>
        <v>6515920</v>
      </c>
      <c r="X86" s="90"/>
      <c r="Y86" s="21" t="s">
        <v>19</v>
      </c>
      <c r="Z86" s="120">
        <f t="shared" ref="Z86" si="232">Z87*X88</f>
        <v>8029450</v>
      </c>
      <c r="AA86" s="236"/>
      <c r="AB86" s="21" t="s">
        <v>18</v>
      </c>
      <c r="AC86" s="120">
        <f t="shared" ref="AC86" si="233">AC87*AA88</f>
        <v>6764800</v>
      </c>
      <c r="AD86" s="272"/>
      <c r="AE86" s="21" t="s">
        <v>18</v>
      </c>
      <c r="AF86" s="26">
        <f>AF87*AD88</f>
        <v>6759550</v>
      </c>
      <c r="AG86" s="93"/>
      <c r="AH86" s="21" t="s">
        <v>18</v>
      </c>
      <c r="AI86" s="26">
        <f>AI87*AG88</f>
        <v>7235720</v>
      </c>
      <c r="AJ86" s="93"/>
      <c r="AK86" s="21" t="s">
        <v>18</v>
      </c>
      <c r="AL86" s="26">
        <f>AL87*AJ88</f>
        <v>6889600</v>
      </c>
      <c r="AM86" s="93"/>
      <c r="AN86" s="21" t="s">
        <v>18</v>
      </c>
      <c r="AO86" s="40">
        <f>AO87*AM88</f>
        <v>7066050</v>
      </c>
      <c r="AP86" s="90"/>
      <c r="AQ86" s="21" t="s">
        <v>19</v>
      </c>
      <c r="AR86" s="28">
        <f>AR87*AP88</f>
        <v>8715490</v>
      </c>
      <c r="AS86" s="379">
        <v>6</v>
      </c>
      <c r="AT86" s="107"/>
      <c r="AU86" s="1"/>
    </row>
    <row r="87" spans="1:47" ht="20.25" customHeight="1" x14ac:dyDescent="0.25">
      <c r="B87" s="383" t="s">
        <v>12</v>
      </c>
      <c r="C87" s="279"/>
      <c r="D87" s="27"/>
      <c r="E87" s="24">
        <v>121000</v>
      </c>
      <c r="F87" s="89"/>
      <c r="G87" s="27"/>
      <c r="H87" s="124">
        <v>126000</v>
      </c>
      <c r="I87" s="129"/>
      <c r="J87" s="123"/>
      <c r="K87" s="124">
        <v>138000</v>
      </c>
      <c r="L87" s="129"/>
      <c r="M87" s="123"/>
      <c r="N87" s="124">
        <v>138000</v>
      </c>
      <c r="O87" s="129"/>
      <c r="P87" s="123"/>
      <c r="Q87" s="124">
        <v>138000</v>
      </c>
      <c r="R87" s="89"/>
      <c r="S87" s="27"/>
      <c r="T87" s="124">
        <v>138000</v>
      </c>
      <c r="U87" s="89"/>
      <c r="V87" s="27"/>
      <c r="W87" s="124">
        <v>158000</v>
      </c>
      <c r="X87" s="89"/>
      <c r="Y87" s="27"/>
      <c r="Z87" s="124">
        <v>143000</v>
      </c>
      <c r="AA87" s="129"/>
      <c r="AB87" s="123"/>
      <c r="AC87" s="124">
        <v>140000</v>
      </c>
      <c r="AD87" s="135"/>
      <c r="AE87" s="123"/>
      <c r="AF87" s="24">
        <v>155000</v>
      </c>
      <c r="AG87" s="92"/>
      <c r="AH87" s="27"/>
      <c r="AI87" s="24">
        <v>148000</v>
      </c>
      <c r="AJ87" s="92"/>
      <c r="AK87" s="27"/>
      <c r="AL87" s="24">
        <v>160000</v>
      </c>
      <c r="AM87" s="92"/>
      <c r="AN87" s="27"/>
      <c r="AO87" s="281">
        <v>163000</v>
      </c>
      <c r="AP87" s="89"/>
      <c r="AQ87" s="27"/>
      <c r="AR87" s="22">
        <v>133000</v>
      </c>
      <c r="AS87" s="379" t="s">
        <v>12</v>
      </c>
      <c r="AT87" s="107"/>
      <c r="AU87" s="1"/>
    </row>
    <row r="88" spans="1:47" ht="20.25" customHeight="1" x14ac:dyDescent="0.25">
      <c r="B88" s="383"/>
      <c r="C88" s="280">
        <v>76.61</v>
      </c>
      <c r="D88" s="180"/>
      <c r="E88" s="25"/>
      <c r="F88" s="91">
        <v>67.069999999999993</v>
      </c>
      <c r="G88" s="180"/>
      <c r="H88" s="238"/>
      <c r="I88" s="237">
        <v>46.27</v>
      </c>
      <c r="J88" s="180"/>
      <c r="K88" s="238"/>
      <c r="L88" s="237">
        <v>44.14</v>
      </c>
      <c r="M88" s="180"/>
      <c r="N88" s="238"/>
      <c r="O88" s="237">
        <v>47.14</v>
      </c>
      <c r="P88" s="130"/>
      <c r="Q88" s="268"/>
      <c r="R88" s="91">
        <v>55.91</v>
      </c>
      <c r="S88" s="180"/>
      <c r="T88" s="25"/>
      <c r="U88" s="91">
        <v>41.24</v>
      </c>
      <c r="V88" s="180"/>
      <c r="W88" s="238"/>
      <c r="X88" s="91">
        <v>56.15</v>
      </c>
      <c r="Y88" s="180"/>
      <c r="Z88" s="238"/>
      <c r="AA88" s="237">
        <v>48.32</v>
      </c>
      <c r="AB88" s="180"/>
      <c r="AC88" s="238"/>
      <c r="AD88" s="135">
        <v>43.61</v>
      </c>
      <c r="AE88" s="271"/>
      <c r="AF88" s="25"/>
      <c r="AG88" s="92">
        <v>48.89</v>
      </c>
      <c r="AH88" s="180"/>
      <c r="AI88" s="25"/>
      <c r="AJ88" s="92">
        <v>43.06</v>
      </c>
      <c r="AK88" s="180"/>
      <c r="AL88" s="25"/>
      <c r="AM88" s="92">
        <v>43.35</v>
      </c>
      <c r="AN88" s="180"/>
      <c r="AO88" s="41"/>
      <c r="AP88" s="89">
        <v>65.53</v>
      </c>
      <c r="AQ88" s="180"/>
      <c r="AR88" s="53"/>
      <c r="AS88" s="379"/>
      <c r="AT88" s="107"/>
    </row>
    <row r="89" spans="1:47" ht="20.25" customHeight="1" x14ac:dyDescent="0.25">
      <c r="B89" s="383">
        <v>5</v>
      </c>
      <c r="C89" s="310"/>
      <c r="D89" s="204" t="s">
        <v>19</v>
      </c>
      <c r="E89" s="210">
        <f t="shared" ref="E89" si="234">E90*C91</f>
        <v>0</v>
      </c>
      <c r="F89" s="90"/>
      <c r="G89" s="21" t="s">
        <v>19</v>
      </c>
      <c r="H89" s="120">
        <f t="shared" ref="H89" si="235">H90*F91</f>
        <v>8249609.9999999991</v>
      </c>
      <c r="I89" s="236"/>
      <c r="J89" s="21" t="s">
        <v>18</v>
      </c>
      <c r="K89" s="120">
        <f t="shared" ref="K89" si="236">K90*I91</f>
        <v>6246450</v>
      </c>
      <c r="L89" s="236"/>
      <c r="M89" s="21" t="s">
        <v>18</v>
      </c>
      <c r="N89" s="120">
        <f t="shared" ref="N89" si="237">N90*L91</f>
        <v>5958900</v>
      </c>
      <c r="O89" s="236"/>
      <c r="P89" s="21" t="s">
        <v>18</v>
      </c>
      <c r="Q89" s="269">
        <f t="shared" ref="Q89" si="238">Q90*O91</f>
        <v>6363900</v>
      </c>
      <c r="R89" s="90"/>
      <c r="S89" s="21" t="s">
        <v>19</v>
      </c>
      <c r="T89" s="26">
        <f t="shared" ref="T89" si="239">T90*R91</f>
        <v>7547850</v>
      </c>
      <c r="U89" s="90"/>
      <c r="V89" s="21" t="s">
        <v>18</v>
      </c>
      <c r="W89" s="120">
        <f t="shared" ref="W89" si="240">W90*U91</f>
        <v>6392200</v>
      </c>
      <c r="X89" s="90"/>
      <c r="Y89" s="21" t="s">
        <v>19</v>
      </c>
      <c r="Z89" s="120">
        <f t="shared" ref="Z89" si="241">Z90*X91</f>
        <v>7861000</v>
      </c>
      <c r="AA89" s="236"/>
      <c r="AB89" s="21" t="s">
        <v>18</v>
      </c>
      <c r="AC89" s="120">
        <f t="shared" ref="AC89" si="242">AC90*AA91</f>
        <v>6619840</v>
      </c>
      <c r="AD89" s="272"/>
      <c r="AE89" s="21" t="s">
        <v>18</v>
      </c>
      <c r="AF89" s="26">
        <f>AF90*AD91</f>
        <v>6628720</v>
      </c>
      <c r="AG89" s="93"/>
      <c r="AH89" s="21" t="s">
        <v>18</v>
      </c>
      <c r="AI89" s="26">
        <f>AI90*AG91</f>
        <v>7089050</v>
      </c>
      <c r="AJ89" s="93"/>
      <c r="AK89" s="21" t="s">
        <v>18</v>
      </c>
      <c r="AL89" s="26">
        <f>AL90*AJ91</f>
        <v>6760420</v>
      </c>
      <c r="AM89" s="93"/>
      <c r="AN89" s="21" t="s">
        <v>18</v>
      </c>
      <c r="AO89" s="40">
        <f>AO90*AM91</f>
        <v>6936000</v>
      </c>
      <c r="AP89" s="90"/>
      <c r="AQ89" s="21" t="s">
        <v>19</v>
      </c>
      <c r="AR89" s="28">
        <f>AR90*AP91</f>
        <v>8518900</v>
      </c>
      <c r="AS89" s="379">
        <v>5</v>
      </c>
      <c r="AT89" s="107"/>
    </row>
    <row r="90" spans="1:47" ht="20.25" customHeight="1" x14ac:dyDescent="0.25">
      <c r="B90" s="383" t="s">
        <v>13</v>
      </c>
      <c r="C90" s="311"/>
      <c r="D90" s="312"/>
      <c r="E90" s="211"/>
      <c r="F90" s="89"/>
      <c r="G90" s="27"/>
      <c r="H90" s="124">
        <v>123000</v>
      </c>
      <c r="I90" s="129"/>
      <c r="J90" s="123"/>
      <c r="K90" s="124">
        <v>135000</v>
      </c>
      <c r="L90" s="129"/>
      <c r="M90" s="123"/>
      <c r="N90" s="124">
        <v>135000</v>
      </c>
      <c r="O90" s="129"/>
      <c r="P90" s="123"/>
      <c r="Q90" s="124">
        <v>135000</v>
      </c>
      <c r="R90" s="89"/>
      <c r="S90" s="27"/>
      <c r="T90" s="124">
        <v>135000</v>
      </c>
      <c r="U90" s="89"/>
      <c r="V90" s="27"/>
      <c r="W90" s="124">
        <v>155000</v>
      </c>
      <c r="X90" s="89"/>
      <c r="Y90" s="27"/>
      <c r="Z90" s="124">
        <v>140000</v>
      </c>
      <c r="AA90" s="129"/>
      <c r="AB90" s="123"/>
      <c r="AC90" s="124">
        <v>137000</v>
      </c>
      <c r="AD90" s="135"/>
      <c r="AE90" s="123"/>
      <c r="AF90" s="24">
        <v>152000</v>
      </c>
      <c r="AG90" s="92"/>
      <c r="AH90" s="27"/>
      <c r="AI90" s="24">
        <v>145000</v>
      </c>
      <c r="AJ90" s="92"/>
      <c r="AK90" s="27"/>
      <c r="AL90" s="24">
        <v>157000</v>
      </c>
      <c r="AM90" s="92"/>
      <c r="AN90" s="27"/>
      <c r="AO90" s="281">
        <v>160000</v>
      </c>
      <c r="AP90" s="89"/>
      <c r="AQ90" s="27"/>
      <c r="AR90" s="22">
        <v>130000</v>
      </c>
      <c r="AS90" s="379" t="s">
        <v>13</v>
      </c>
      <c r="AT90" s="107"/>
    </row>
    <row r="91" spans="1:47" ht="20.25" customHeight="1" x14ac:dyDescent="0.25">
      <c r="B91" s="383"/>
      <c r="C91" s="313">
        <v>76.61</v>
      </c>
      <c r="D91" s="338" t="s">
        <v>59</v>
      </c>
      <c r="E91" s="211"/>
      <c r="F91" s="89">
        <v>67.069999999999993</v>
      </c>
      <c r="G91" s="319"/>
      <c r="H91" s="124"/>
      <c r="I91" s="129">
        <v>46.27</v>
      </c>
      <c r="J91" s="319"/>
      <c r="K91" s="124"/>
      <c r="L91" s="129">
        <v>44.14</v>
      </c>
      <c r="M91" s="319"/>
      <c r="N91" s="124"/>
      <c r="O91" s="129">
        <v>47.14</v>
      </c>
      <c r="P91" s="320"/>
      <c r="Q91" s="261"/>
      <c r="R91" s="89">
        <v>55.91</v>
      </c>
      <c r="S91" s="319"/>
      <c r="T91" s="24"/>
      <c r="U91" s="89">
        <v>41.24</v>
      </c>
      <c r="V91" s="319"/>
      <c r="W91" s="124"/>
      <c r="X91" s="89">
        <v>56.15</v>
      </c>
      <c r="Y91" s="319"/>
      <c r="Z91" s="124"/>
      <c r="AA91" s="129">
        <v>48.32</v>
      </c>
      <c r="AB91" s="319"/>
      <c r="AC91" s="124"/>
      <c r="AD91" s="135">
        <v>43.61</v>
      </c>
      <c r="AE91" s="321"/>
      <c r="AF91" s="24"/>
      <c r="AG91" s="92">
        <v>48.89</v>
      </c>
      <c r="AH91" s="319"/>
      <c r="AI91" s="24"/>
      <c r="AJ91" s="92">
        <v>43.06</v>
      </c>
      <c r="AK91" s="319"/>
      <c r="AL91" s="24"/>
      <c r="AM91" s="92">
        <v>43.35</v>
      </c>
      <c r="AN91" s="319"/>
      <c r="AO91" s="281"/>
      <c r="AP91" s="89">
        <v>65.53</v>
      </c>
      <c r="AQ91" s="180"/>
      <c r="AR91" s="53"/>
      <c r="AS91" s="379"/>
      <c r="AT91" s="107"/>
    </row>
    <row r="92" spans="1:47" ht="32.25" customHeight="1" x14ac:dyDescent="0.25">
      <c r="B92" s="314">
        <v>4</v>
      </c>
      <c r="C92" s="323"/>
      <c r="D92" s="324"/>
      <c r="E92" s="325"/>
      <c r="F92" s="384" t="s">
        <v>58</v>
      </c>
      <c r="G92" s="384"/>
      <c r="H92" s="384"/>
      <c r="I92" s="384"/>
      <c r="J92" s="384"/>
      <c r="K92" s="384"/>
      <c r="L92" s="384"/>
      <c r="M92" s="384"/>
      <c r="N92" s="384"/>
      <c r="O92" s="384"/>
      <c r="P92" s="384"/>
      <c r="Q92" s="384"/>
      <c r="R92" s="384"/>
      <c r="S92" s="384"/>
      <c r="T92" s="384"/>
      <c r="U92" s="384"/>
      <c r="V92" s="384"/>
      <c r="W92" s="384"/>
      <c r="X92" s="384"/>
      <c r="Y92" s="384"/>
      <c r="Z92" s="384"/>
      <c r="AA92" s="384"/>
      <c r="AB92" s="384"/>
      <c r="AC92" s="384"/>
      <c r="AD92" s="384"/>
      <c r="AE92" s="384"/>
      <c r="AF92" s="384"/>
      <c r="AG92" s="384"/>
      <c r="AH92" s="384"/>
      <c r="AI92" s="384"/>
      <c r="AJ92" s="384"/>
      <c r="AK92" s="384"/>
      <c r="AL92" s="384"/>
      <c r="AM92" s="384"/>
      <c r="AN92" s="384"/>
      <c r="AO92" s="384"/>
      <c r="AP92" s="326"/>
      <c r="AQ92" s="324"/>
      <c r="AR92" s="327"/>
      <c r="AS92" s="315">
        <v>4</v>
      </c>
      <c r="AT92" s="107"/>
    </row>
    <row r="93" spans="1:47" s="4" customFormat="1" ht="35.25" customHeight="1" x14ac:dyDescent="0.25">
      <c r="A93" s="1"/>
      <c r="B93" s="314">
        <v>3</v>
      </c>
      <c r="C93" s="334">
        <v>263.06</v>
      </c>
      <c r="D93" s="335"/>
      <c r="E93" s="335"/>
      <c r="F93" s="336">
        <v>286.98</v>
      </c>
      <c r="G93" s="335"/>
      <c r="H93" s="335"/>
      <c r="I93" s="336">
        <v>98.15</v>
      </c>
      <c r="J93" s="335"/>
      <c r="K93" s="335"/>
      <c r="L93" s="337">
        <v>195.5</v>
      </c>
      <c r="M93" s="331"/>
      <c r="N93" s="305"/>
      <c r="O93" s="306"/>
      <c r="P93" s="307"/>
      <c r="Q93" s="308"/>
      <c r="R93" s="282"/>
      <c r="S93" s="283"/>
      <c r="T93" s="284"/>
      <c r="U93" s="282"/>
      <c r="V93" s="283"/>
      <c r="W93" s="305"/>
      <c r="X93" s="282"/>
      <c r="Y93" s="283"/>
      <c r="Z93" s="305"/>
      <c r="AA93" s="306"/>
      <c r="AB93" s="283"/>
      <c r="AC93" s="305"/>
      <c r="AD93" s="328"/>
      <c r="AE93" s="329"/>
      <c r="AF93" s="330"/>
      <c r="AG93" s="326"/>
      <c r="AH93" s="331"/>
      <c r="AI93" s="330"/>
      <c r="AJ93" s="326"/>
      <c r="AK93" s="331"/>
      <c r="AL93" s="330"/>
      <c r="AM93" s="326"/>
      <c r="AN93" s="331"/>
      <c r="AO93" s="325"/>
      <c r="AP93" s="332"/>
      <c r="AQ93" s="331"/>
      <c r="AR93" s="295"/>
      <c r="AS93" s="315"/>
      <c r="AT93" s="107"/>
      <c r="AU93" s="99"/>
    </row>
    <row r="94" spans="1:47" s="4" customFormat="1" ht="35.25" customHeight="1" x14ac:dyDescent="0.25">
      <c r="A94" s="1"/>
      <c r="B94" s="314">
        <v>2</v>
      </c>
      <c r="C94" s="334">
        <v>261.06</v>
      </c>
      <c r="D94" s="335"/>
      <c r="E94" s="335"/>
      <c r="F94" s="336">
        <v>286.98</v>
      </c>
      <c r="G94" s="335"/>
      <c r="H94" s="335"/>
      <c r="I94" s="336">
        <v>99.92</v>
      </c>
      <c r="J94" s="335"/>
      <c r="K94" s="335"/>
      <c r="L94" s="337">
        <v>195.5</v>
      </c>
      <c r="M94" s="307"/>
      <c r="N94" s="305"/>
      <c r="O94" s="306"/>
      <c r="P94" s="307"/>
      <c r="Q94" s="308"/>
      <c r="R94" s="304"/>
      <c r="S94" s="307"/>
      <c r="T94" s="308"/>
      <c r="U94" s="306"/>
      <c r="V94" s="307"/>
      <c r="W94" s="305"/>
      <c r="X94" s="306"/>
      <c r="Y94" s="307"/>
      <c r="Z94" s="305"/>
      <c r="AA94" s="309"/>
      <c r="AB94" s="307"/>
      <c r="AC94" s="305"/>
      <c r="AD94" s="309"/>
      <c r="AE94" s="307"/>
      <c r="AF94" s="305"/>
      <c r="AG94" s="309"/>
      <c r="AH94" s="307"/>
      <c r="AI94" s="305"/>
      <c r="AJ94" s="309"/>
      <c r="AK94" s="307"/>
      <c r="AL94" s="305"/>
      <c r="AM94" s="309"/>
      <c r="AN94" s="307"/>
      <c r="AO94" s="308"/>
      <c r="AP94" s="285"/>
      <c r="AQ94" s="286"/>
      <c r="AR94" s="287"/>
      <c r="AS94" s="315"/>
      <c r="AT94" s="107"/>
      <c r="AU94" s="99"/>
    </row>
    <row r="95" spans="1:47" ht="31.5" customHeight="1" thickBot="1" x14ac:dyDescent="0.3">
      <c r="B95" s="288">
        <v>1</v>
      </c>
      <c r="C95" s="316">
        <v>276.25</v>
      </c>
      <c r="D95" s="317"/>
      <c r="E95" s="317"/>
      <c r="F95" s="333">
        <v>73.09</v>
      </c>
      <c r="G95" s="317"/>
      <c r="H95" s="317"/>
      <c r="I95" s="333">
        <v>75.510000000000005</v>
      </c>
      <c r="J95" s="317"/>
      <c r="K95" s="317"/>
      <c r="L95" s="333"/>
      <c r="M95" s="317"/>
      <c r="N95" s="38"/>
      <c r="O95" s="322"/>
      <c r="P95" s="38"/>
      <c r="Q95" s="38"/>
      <c r="R95" s="294"/>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9"/>
      <c r="AS95" s="293">
        <v>1</v>
      </c>
      <c r="AT95" s="107"/>
    </row>
    <row r="96" spans="1:47" ht="35.25" customHeight="1" x14ac:dyDescent="0.25">
      <c r="A96" s="1" t="s">
        <v>61</v>
      </c>
      <c r="B96" s="107"/>
      <c r="C96" s="256">
        <f>SUM(C13:C91)</f>
        <v>2068.4699999999989</v>
      </c>
      <c r="D96" s="257"/>
      <c r="E96" s="257"/>
      <c r="F96" s="256">
        <f>SUM(F13:F91)</f>
        <v>1810.8899999999987</v>
      </c>
      <c r="G96" s="257"/>
      <c r="H96" s="257"/>
      <c r="I96" s="256">
        <f>SUM(I13:I91)</f>
        <v>1249.2899999999997</v>
      </c>
      <c r="J96" s="257"/>
      <c r="K96" s="257"/>
      <c r="L96" s="256">
        <f>SUM(L13:L91)</f>
        <v>1191.7800000000002</v>
      </c>
      <c r="M96" s="257"/>
      <c r="N96" s="257"/>
      <c r="O96" s="256">
        <f>SUM(O13:O91)</f>
        <v>1272.7800000000004</v>
      </c>
      <c r="P96" s="257"/>
      <c r="Q96" s="257"/>
      <c r="R96" s="256">
        <f>SUM(R13:R91)</f>
        <v>1509.5700000000002</v>
      </c>
      <c r="S96" s="257"/>
      <c r="T96" s="257"/>
      <c r="U96" s="256">
        <f>SUM(U13:U91)</f>
        <v>1113.48</v>
      </c>
      <c r="V96" s="257"/>
      <c r="W96" s="257"/>
      <c r="X96" s="256">
        <f>SUM(X13:X91)</f>
        <v>1516.0500000000004</v>
      </c>
      <c r="Y96" s="257"/>
      <c r="Z96" s="257"/>
      <c r="AA96" s="256">
        <f>SUM(AA13:AA91)</f>
        <v>1304.6400000000001</v>
      </c>
      <c r="AB96" s="257"/>
      <c r="AC96" s="257"/>
      <c r="AD96" s="256">
        <f>SUM(AD13:AD91)</f>
        <v>1177.4699999999998</v>
      </c>
      <c r="AE96" s="257"/>
      <c r="AF96" s="257"/>
      <c r="AG96" s="256">
        <f>SUM(AG13:AG91)</f>
        <v>1320.0300000000004</v>
      </c>
      <c r="AH96" s="257"/>
      <c r="AI96" s="257"/>
      <c r="AJ96" s="256">
        <f>SUM(AJ13:AJ91)</f>
        <v>1162.6199999999992</v>
      </c>
      <c r="AK96" s="257"/>
      <c r="AL96" s="257"/>
      <c r="AM96" s="256">
        <f>SUM(AM13:AM91)</f>
        <v>1170.45</v>
      </c>
      <c r="AN96" s="257"/>
      <c r="AO96" s="257"/>
      <c r="AP96" s="256">
        <f>SUM(AP13:AP91)</f>
        <v>1769.3099999999995</v>
      </c>
      <c r="AQ96" s="257"/>
      <c r="AR96" s="257"/>
      <c r="AS96" s="107"/>
      <c r="AT96" s="251">
        <f>SUM(C96:AP96)</f>
        <v>19636.830000000002</v>
      </c>
    </row>
    <row r="97" spans="1:47" ht="35.25" customHeight="1" x14ac:dyDescent="0.25">
      <c r="A97" s="1" t="s">
        <v>62</v>
      </c>
      <c r="B97" s="107"/>
      <c r="C97" s="256">
        <f>SUM(C93:C95)</f>
        <v>800.37</v>
      </c>
      <c r="D97" s="257"/>
      <c r="E97" s="257"/>
      <c r="F97" s="256">
        <f>SUM(F93:F95)</f>
        <v>647.05000000000007</v>
      </c>
      <c r="G97" s="257"/>
      <c r="H97" s="257"/>
      <c r="I97" s="256">
        <f>SUM(I93:I95)</f>
        <v>273.58</v>
      </c>
      <c r="J97" s="257"/>
      <c r="K97" s="257"/>
      <c r="L97" s="256">
        <f>SUM(L93:L95)</f>
        <v>391</v>
      </c>
      <c r="M97" s="257"/>
      <c r="N97" s="257"/>
      <c r="O97" s="256"/>
      <c r="P97" s="257"/>
      <c r="Q97" s="257"/>
      <c r="R97" s="256"/>
      <c r="S97" s="257"/>
      <c r="T97" s="257"/>
      <c r="U97" s="256"/>
      <c r="V97" s="257"/>
      <c r="W97" s="257"/>
      <c r="X97" s="256"/>
      <c r="Y97" s="257"/>
      <c r="Z97" s="257"/>
      <c r="AA97" s="256"/>
      <c r="AB97" s="257"/>
      <c r="AC97" s="257"/>
      <c r="AD97" s="256"/>
      <c r="AE97" s="257"/>
      <c r="AF97" s="257"/>
      <c r="AG97" s="256"/>
      <c r="AH97" s="257"/>
      <c r="AI97" s="257"/>
      <c r="AJ97" s="256"/>
      <c r="AK97" s="257"/>
      <c r="AL97" s="257"/>
      <c r="AM97" s="256"/>
      <c r="AN97" s="257"/>
      <c r="AO97" s="257"/>
      <c r="AP97" s="256"/>
      <c r="AQ97" s="257"/>
      <c r="AR97" s="257"/>
      <c r="AS97" s="107"/>
      <c r="AT97" s="251">
        <f>SUM(C97:AP97)</f>
        <v>2112</v>
      </c>
    </row>
    <row r="98" spans="1:47" ht="17.25" customHeight="1" x14ac:dyDescent="0.25"/>
    <row r="99" spans="1:47" ht="24.75" customHeight="1" x14ac:dyDescent="0.3">
      <c r="B99" s="102"/>
      <c r="C99" s="161"/>
      <c r="D99" s="161"/>
      <c r="E99" s="161"/>
      <c r="F99" s="161"/>
      <c r="G99" s="162"/>
      <c r="H99" s="385"/>
      <c r="I99" s="386"/>
      <c r="N99" s="167"/>
      <c r="O99" s="163"/>
    </row>
    <row r="100" spans="1:47" ht="24.75" customHeight="1" x14ac:dyDescent="0.3">
      <c r="B100" s="102"/>
      <c r="C100" s="161"/>
      <c r="D100" s="161"/>
      <c r="E100" s="161"/>
      <c r="F100" s="161"/>
      <c r="G100" s="162"/>
      <c r="H100" s="385"/>
      <c r="I100" s="386"/>
      <c r="N100" s="164"/>
      <c r="O100" s="163"/>
    </row>
    <row r="101" spans="1:47" ht="26.25" customHeight="1" x14ac:dyDescent="0.25"/>
    <row r="102" spans="1:47" ht="17.25" customHeight="1" x14ac:dyDescent="0.25"/>
    <row r="103" spans="1:47" s="48" customFormat="1" ht="15" x14ac:dyDescent="0.25">
      <c r="A103" s="387"/>
      <c r="B103" s="387"/>
      <c r="M103" s="1"/>
      <c r="N103" s="1"/>
      <c r="O103" s="1"/>
      <c r="R103" s="20"/>
      <c r="S103" s="12"/>
      <c r="T103" s="16"/>
      <c r="U103" s="12"/>
      <c r="V103" s="12"/>
      <c r="W103" s="16"/>
      <c r="X103" s="12"/>
      <c r="Y103" s="12"/>
      <c r="Z103" s="16"/>
      <c r="AA103" s="16"/>
      <c r="AB103" s="16"/>
      <c r="AC103" s="16"/>
      <c r="AD103" s="12"/>
      <c r="AE103" s="12"/>
      <c r="AF103" s="16"/>
      <c r="AG103" s="12"/>
      <c r="AI103"/>
      <c r="AJ103"/>
      <c r="AK103"/>
      <c r="AL103"/>
      <c r="AM103"/>
      <c r="AN103"/>
      <c r="AO103"/>
      <c r="AP103"/>
      <c r="AQ103"/>
      <c r="AR103"/>
      <c r="AS103" s="20"/>
      <c r="AU103" s="98"/>
    </row>
    <row r="104" spans="1:47" s="48" customFormat="1" ht="20.25" x14ac:dyDescent="0.3">
      <c r="A104" s="1"/>
      <c r="B104" s="3"/>
      <c r="R104" s="20"/>
      <c r="S104" s="12"/>
      <c r="T104" s="16"/>
      <c r="U104" s="12"/>
      <c r="V104" s="12"/>
      <c r="W104" s="12"/>
      <c r="X104" s="12"/>
      <c r="Y104" s="12"/>
      <c r="Z104" s="12"/>
      <c r="AA104" s="12"/>
      <c r="AB104" s="12"/>
      <c r="AC104" s="12"/>
      <c r="AD104" s="12"/>
      <c r="AE104" s="12"/>
      <c r="AF104" s="12"/>
      <c r="AG104" s="12"/>
      <c r="AI104" s="34"/>
      <c r="AJ104" s="34"/>
      <c r="AK104" s="34"/>
      <c r="AL104" s="34" t="s">
        <v>27</v>
      </c>
      <c r="AM104" s="34"/>
      <c r="AN104" s="31"/>
      <c r="AO104" s="291" t="s">
        <v>28</v>
      </c>
      <c r="AP104" s="34"/>
      <c r="AQ104" s="31"/>
      <c r="AR104" s="291"/>
      <c r="AS104" s="20"/>
      <c r="AU104" s="98"/>
    </row>
    <row r="105" spans="1:47" s="48" customFormat="1" ht="26.25" x14ac:dyDescent="0.2">
      <c r="A105" s="1"/>
      <c r="B105" s="165"/>
      <c r="R105" s="58"/>
      <c r="S105" s="59"/>
      <c r="T105" s="59"/>
      <c r="U105" s="59"/>
      <c r="V105" s="59"/>
      <c r="W105" s="59"/>
      <c r="X105" s="59"/>
      <c r="Y105" s="59"/>
      <c r="Z105" s="59"/>
      <c r="AA105" s="59"/>
      <c r="AB105" s="59"/>
      <c r="AC105" s="59"/>
      <c r="AD105" s="59"/>
      <c r="AE105" s="59"/>
      <c r="AF105" s="59"/>
      <c r="AG105" s="59"/>
      <c r="AI105" s="35"/>
      <c r="AJ105" s="35"/>
      <c r="AK105" s="35"/>
      <c r="AL105" s="35"/>
      <c r="AM105" s="35"/>
      <c r="AN105" s="31"/>
      <c r="AO105" s="31"/>
      <c r="AP105" s="35"/>
      <c r="AQ105" s="31"/>
      <c r="AR105" s="31"/>
      <c r="AS105" s="58"/>
      <c r="AU105" s="98"/>
    </row>
    <row r="106" spans="1:47" ht="20.25" x14ac:dyDescent="0.3">
      <c r="A106" s="62"/>
      <c r="B106" s="60"/>
      <c r="R106" s="61"/>
      <c r="S106" s="61"/>
      <c r="T106" s="61"/>
      <c r="U106" s="61"/>
      <c r="V106" s="61"/>
      <c r="W106" s="61"/>
      <c r="X106" s="61"/>
      <c r="Y106" s="61"/>
      <c r="Z106" s="61"/>
      <c r="AA106" s="61"/>
      <c r="AB106" s="61"/>
      <c r="AC106" s="61"/>
      <c r="AD106" s="61"/>
      <c r="AE106" s="61"/>
      <c r="AF106" s="61"/>
      <c r="AG106" s="61"/>
      <c r="AI106" s="35"/>
      <c r="AJ106" s="35"/>
      <c r="AK106" s="35"/>
      <c r="AL106" s="35"/>
      <c r="AM106" s="35"/>
      <c r="AN106" s="36"/>
      <c r="AO106" s="36"/>
      <c r="AP106" s="35"/>
      <c r="AQ106" s="36" t="s">
        <v>29</v>
      </c>
      <c r="AR106" s="36"/>
      <c r="AS106" s="61"/>
    </row>
    <row r="107" spans="1:47" ht="20.25" x14ac:dyDescent="0.3">
      <c r="A107" s="62"/>
      <c r="B107" s="60"/>
      <c r="R107" s="58"/>
      <c r="S107" s="59"/>
      <c r="T107" s="59"/>
      <c r="U107" s="59"/>
      <c r="V107" s="59"/>
      <c r="W107" s="59"/>
      <c r="X107" s="59"/>
      <c r="Y107" s="59"/>
      <c r="Z107" s="59"/>
      <c r="AA107" s="59"/>
      <c r="AB107" s="59"/>
      <c r="AC107" s="59"/>
      <c r="AD107" s="59"/>
      <c r="AE107" s="59"/>
      <c r="AF107" s="59"/>
      <c r="AG107" s="59"/>
      <c r="AI107" s="35"/>
      <c r="AJ107" s="35"/>
      <c r="AK107" s="35"/>
      <c r="AL107" s="35"/>
      <c r="AM107" s="35"/>
      <c r="AN107" s="36"/>
      <c r="AO107" s="36"/>
      <c r="AP107" s="35"/>
      <c r="AQ107" s="36"/>
      <c r="AR107" s="36"/>
      <c r="AS107" s="58"/>
    </row>
    <row r="108" spans="1:47" ht="20.25" x14ac:dyDescent="0.3">
      <c r="A108" s="62"/>
      <c r="B108" s="60"/>
      <c r="R108" s="58"/>
      <c r="S108" s="59"/>
      <c r="T108" s="59"/>
      <c r="U108" s="59"/>
      <c r="V108" s="59"/>
      <c r="W108" s="59"/>
      <c r="X108" s="59"/>
      <c r="Y108" s="59"/>
      <c r="Z108" s="59"/>
      <c r="AA108" s="59"/>
      <c r="AB108" s="59"/>
      <c r="AC108" s="59"/>
      <c r="AD108" s="59"/>
      <c r="AE108" s="59"/>
      <c r="AF108" s="59"/>
      <c r="AG108" s="59"/>
      <c r="AI108" s="35"/>
      <c r="AJ108" s="35"/>
      <c r="AK108" s="35"/>
      <c r="AL108" s="35"/>
      <c r="AM108" s="35"/>
      <c r="AN108" s="36"/>
      <c r="AO108" s="36"/>
      <c r="AP108" s="35"/>
      <c r="AQ108" s="36"/>
      <c r="AR108" s="36"/>
      <c r="AS108" s="58"/>
    </row>
    <row r="109" spans="1:47" ht="18.75" x14ac:dyDescent="0.2">
      <c r="A109" s="62"/>
      <c r="B109" s="17"/>
      <c r="R109" s="58"/>
      <c r="S109" s="59"/>
      <c r="T109" s="59"/>
      <c r="U109" s="59"/>
      <c r="V109" s="59"/>
      <c r="W109" s="59"/>
      <c r="X109" s="59"/>
      <c r="Y109" s="59"/>
      <c r="Z109" s="59"/>
      <c r="AA109" s="59"/>
      <c r="AB109" s="59"/>
      <c r="AC109" s="59"/>
      <c r="AD109" s="59"/>
      <c r="AE109" s="59"/>
      <c r="AF109" s="59"/>
      <c r="AG109" s="59"/>
      <c r="AI109" s="35"/>
      <c r="AJ109" s="35"/>
      <c r="AK109" s="35"/>
      <c r="AL109" s="35"/>
      <c r="AM109" s="35"/>
      <c r="AN109" s="31"/>
      <c r="AO109" s="31"/>
      <c r="AP109" s="35"/>
      <c r="AQ109" s="31"/>
      <c r="AR109" s="31"/>
      <c r="AS109" s="58"/>
    </row>
    <row r="110" spans="1:47" ht="20.25" x14ac:dyDescent="0.3">
      <c r="A110" s="62"/>
      <c r="B110" s="60"/>
      <c r="R110" s="58"/>
      <c r="S110" s="59"/>
      <c r="T110" s="59"/>
      <c r="U110" s="59"/>
      <c r="V110" s="59"/>
      <c r="W110" s="59"/>
      <c r="X110" s="59"/>
      <c r="Y110" s="59"/>
      <c r="Z110" s="59"/>
      <c r="AA110" s="59"/>
      <c r="AB110" s="59"/>
      <c r="AC110" s="59"/>
      <c r="AD110" s="59"/>
      <c r="AE110" s="59"/>
      <c r="AF110" s="59"/>
      <c r="AG110" s="59"/>
      <c r="AI110" s="35"/>
      <c r="AJ110" s="35"/>
      <c r="AK110" s="35"/>
      <c r="AL110" s="35"/>
      <c r="AM110" s="35"/>
      <c r="AN110" s="36"/>
      <c r="AO110" s="36"/>
      <c r="AP110" s="35"/>
      <c r="AQ110" s="36" t="s">
        <v>49</v>
      </c>
      <c r="AR110" s="36"/>
      <c r="AS110" s="58"/>
    </row>
    <row r="111" spans="1:47" ht="20.25" x14ac:dyDescent="0.3">
      <c r="A111" s="17"/>
      <c r="B111" s="60"/>
      <c r="R111" s="58"/>
      <c r="S111" s="59"/>
      <c r="T111" s="59"/>
      <c r="U111" s="59"/>
      <c r="V111" s="59"/>
      <c r="W111" s="59"/>
      <c r="X111" s="59"/>
      <c r="Y111" s="59"/>
      <c r="Z111" s="59"/>
      <c r="AA111" s="59"/>
      <c r="AB111" s="59"/>
      <c r="AC111" s="59"/>
      <c r="AD111" s="59"/>
      <c r="AE111" s="59"/>
      <c r="AF111" s="59"/>
      <c r="AG111" s="59"/>
      <c r="AI111" s="35"/>
      <c r="AJ111" s="35"/>
      <c r="AK111" s="35"/>
      <c r="AL111" s="35"/>
      <c r="AM111" s="35"/>
      <c r="AN111" s="36"/>
      <c r="AO111" s="36"/>
      <c r="AP111" s="35"/>
      <c r="AQ111" s="36"/>
      <c r="AR111" s="36"/>
      <c r="AS111" s="58"/>
    </row>
    <row r="112" spans="1:47" ht="18.75" x14ac:dyDescent="0.2">
      <c r="B112" s="17"/>
      <c r="R112" s="58"/>
      <c r="S112" s="59"/>
      <c r="T112" s="59"/>
      <c r="U112" s="59"/>
      <c r="V112" s="59"/>
      <c r="W112" s="59"/>
      <c r="X112" s="59"/>
      <c r="Y112" s="59"/>
      <c r="Z112" s="59"/>
      <c r="AA112" s="59"/>
      <c r="AB112" s="59"/>
      <c r="AC112" s="59"/>
      <c r="AD112" s="59"/>
      <c r="AE112" s="59"/>
      <c r="AF112" s="59"/>
      <c r="AG112" s="59"/>
      <c r="AI112" s="35"/>
      <c r="AJ112" s="35"/>
      <c r="AK112" s="35"/>
      <c r="AL112" s="35"/>
      <c r="AM112" s="35"/>
      <c r="AN112" s="31"/>
      <c r="AO112" s="31"/>
      <c r="AP112" s="35"/>
      <c r="AQ112" s="31"/>
      <c r="AR112" s="31"/>
      <c r="AS112" s="58"/>
    </row>
    <row r="113" spans="2:47" ht="20.25" x14ac:dyDescent="0.3">
      <c r="B113" s="17"/>
      <c r="R113" s="58"/>
      <c r="S113" s="59"/>
      <c r="T113" s="59"/>
      <c r="U113" s="59"/>
      <c r="V113" s="59"/>
      <c r="W113" s="59"/>
      <c r="X113" s="59"/>
      <c r="Y113" s="59"/>
      <c r="Z113" s="59"/>
      <c r="AA113" s="59"/>
      <c r="AB113" s="59"/>
      <c r="AC113" s="59"/>
      <c r="AD113" s="59"/>
      <c r="AE113" s="59"/>
      <c r="AF113" s="59"/>
      <c r="AG113" s="59"/>
      <c r="AI113" s="35"/>
      <c r="AJ113" s="35"/>
      <c r="AK113" s="35"/>
      <c r="AL113" s="35"/>
      <c r="AM113" s="35"/>
      <c r="AN113" s="36"/>
      <c r="AO113" s="36"/>
      <c r="AP113" s="35"/>
      <c r="AQ113" s="36" t="s">
        <v>30</v>
      </c>
      <c r="AR113" s="36"/>
      <c r="AS113" s="58"/>
    </row>
    <row r="114" spans="2:47" ht="20.25" x14ac:dyDescent="0.3">
      <c r="B114" s="3"/>
      <c r="R114" s="20"/>
      <c r="S114" s="12"/>
      <c r="T114" s="12"/>
      <c r="U114" s="12"/>
      <c r="V114" s="12"/>
      <c r="W114" s="12"/>
      <c r="X114" s="12"/>
      <c r="Y114" s="12"/>
      <c r="Z114" s="12"/>
      <c r="AA114" s="12"/>
      <c r="AB114" s="12"/>
      <c r="AC114" s="12"/>
      <c r="AD114" s="12"/>
      <c r="AE114" s="12"/>
      <c r="AF114" s="12"/>
      <c r="AG114" s="12"/>
      <c r="AI114" s="35"/>
      <c r="AJ114" s="35"/>
      <c r="AK114" s="35"/>
      <c r="AL114" s="35"/>
      <c r="AM114" s="35"/>
      <c r="AN114" s="36"/>
      <c r="AO114" s="36"/>
      <c r="AP114" s="35"/>
      <c r="AQ114" s="36"/>
      <c r="AR114" s="36"/>
      <c r="AS114" s="20"/>
    </row>
    <row r="115" spans="2:47" ht="15" x14ac:dyDescent="0.25">
      <c r="B115" s="1"/>
      <c r="AI115"/>
      <c r="AJ115"/>
      <c r="AK115"/>
      <c r="AL115"/>
      <c r="AM115"/>
      <c r="AN115"/>
      <c r="AO115"/>
      <c r="AP115"/>
      <c r="AQ115"/>
      <c r="AR115"/>
      <c r="AU115" s="1"/>
    </row>
    <row r="116" spans="2:47" ht="15" x14ac:dyDescent="0.25">
      <c r="B116" s="1"/>
      <c r="AI116"/>
      <c r="AJ116"/>
      <c r="AK116"/>
      <c r="AL116"/>
      <c r="AM116"/>
      <c r="AN116"/>
      <c r="AO116"/>
      <c r="AP116"/>
      <c r="AQ116"/>
      <c r="AR116"/>
      <c r="AU116" s="1"/>
    </row>
    <row r="117" spans="2:47" ht="20.25" x14ac:dyDescent="0.3">
      <c r="B117" s="1"/>
      <c r="AI117" s="35"/>
      <c r="AJ117" s="35"/>
      <c r="AK117" s="35"/>
      <c r="AL117" s="35"/>
      <c r="AM117" s="35"/>
      <c r="AN117" s="36"/>
      <c r="AO117"/>
      <c r="AP117" s="35"/>
      <c r="AQ117" s="36" t="s">
        <v>31</v>
      </c>
      <c r="AR117"/>
      <c r="AU117" s="1"/>
    </row>
    <row r="118" spans="2:47" ht="15" x14ac:dyDescent="0.25">
      <c r="B118" s="1"/>
      <c r="AI118"/>
      <c r="AJ118"/>
      <c r="AK118"/>
      <c r="AL118"/>
      <c r="AM118"/>
      <c r="AN118"/>
      <c r="AO118"/>
      <c r="AP118"/>
      <c r="AQ118"/>
      <c r="AR118"/>
      <c r="AU118" s="1"/>
    </row>
  </sheetData>
  <mergeCells count="65">
    <mergeCell ref="AS29:AS31"/>
    <mergeCell ref="B11:B13"/>
    <mergeCell ref="AS11:AS13"/>
    <mergeCell ref="B14:B16"/>
    <mergeCell ref="AS14:AS16"/>
    <mergeCell ref="B17:B19"/>
    <mergeCell ref="AS17:AS19"/>
    <mergeCell ref="B20:B22"/>
    <mergeCell ref="AS20:AS22"/>
    <mergeCell ref="AS23:AS25"/>
    <mergeCell ref="B26:B28"/>
    <mergeCell ref="AS26:AS28"/>
    <mergeCell ref="B23:B25"/>
    <mergeCell ref="AL2:AO2"/>
    <mergeCell ref="AJ3:AO3"/>
    <mergeCell ref="AJ6:AO6"/>
    <mergeCell ref="R9:AO9"/>
    <mergeCell ref="AS9:AS10"/>
    <mergeCell ref="AS41:AS43"/>
    <mergeCell ref="AS44:AS46"/>
    <mergeCell ref="AS38:AS40"/>
    <mergeCell ref="AS32:AS34"/>
    <mergeCell ref="AS35:AS37"/>
    <mergeCell ref="B53:B55"/>
    <mergeCell ref="AS53:AS55"/>
    <mergeCell ref="B56:B58"/>
    <mergeCell ref="AS56:AS58"/>
    <mergeCell ref="AS47:AS49"/>
    <mergeCell ref="B50:B52"/>
    <mergeCell ref="AS50:AS52"/>
    <mergeCell ref="B65:B67"/>
    <mergeCell ref="AS65:AS67"/>
    <mergeCell ref="B68:B70"/>
    <mergeCell ref="AS68:AS70"/>
    <mergeCell ref="AS59:AS61"/>
    <mergeCell ref="B62:B64"/>
    <mergeCell ref="AS62:AS64"/>
    <mergeCell ref="B77:B79"/>
    <mergeCell ref="AS77:AS79"/>
    <mergeCell ref="B80:B82"/>
    <mergeCell ref="AS80:AS82"/>
    <mergeCell ref="AS71:AS73"/>
    <mergeCell ref="B74:B76"/>
    <mergeCell ref="AS74:AS76"/>
    <mergeCell ref="AS89:AS91"/>
    <mergeCell ref="F92:AO92"/>
    <mergeCell ref="AS83:AS85"/>
    <mergeCell ref="B86:B88"/>
    <mergeCell ref="AS86:AS88"/>
    <mergeCell ref="H99:I99"/>
    <mergeCell ref="H100:I100"/>
    <mergeCell ref="A103:B103"/>
    <mergeCell ref="B9:B10"/>
    <mergeCell ref="C9:Q9"/>
    <mergeCell ref="B44:B46"/>
    <mergeCell ref="B41:B43"/>
    <mergeCell ref="B38:B40"/>
    <mergeCell ref="B32:B34"/>
    <mergeCell ref="B35:B37"/>
    <mergeCell ref="B83:B85"/>
    <mergeCell ref="B71:B73"/>
    <mergeCell ref="B59:B61"/>
    <mergeCell ref="B47:B49"/>
    <mergeCell ref="B29:B31"/>
    <mergeCell ref="B89:B91"/>
  </mergeCells>
  <pageMargins left="0.31496062992125984" right="0.31496062992125984" top="0.3543307086614173" bottom="0.39370078740157483" header="0.39370078740157483" footer="0.31496062992125984"/>
  <pageSetup paperSize="8" scale="3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76"/>
  <sheetViews>
    <sheetView view="pageBreakPreview" zoomScale="55" zoomScaleNormal="60" zoomScaleSheetLayoutView="55" workbookViewId="0">
      <selection activeCell="P84" sqref="P84"/>
    </sheetView>
  </sheetViews>
  <sheetFormatPr defaultRowHeight="15.75" x14ac:dyDescent="0.25"/>
  <cols>
    <col min="1" max="1" width="14.28515625" style="1" customWidth="1"/>
    <col min="2" max="2" width="7.140625" style="5" customWidth="1"/>
    <col min="3" max="3" width="9.85546875" style="1" customWidth="1"/>
    <col min="4" max="4" width="8.42578125" style="1" customWidth="1"/>
    <col min="5" max="5" width="14.5703125" style="1" customWidth="1"/>
    <col min="6" max="6" width="9.7109375" style="1" bestFit="1" customWidth="1"/>
    <col min="7" max="7" width="6.5703125" style="1" customWidth="1"/>
    <col min="8" max="8" width="15.85546875" style="1" customWidth="1"/>
    <col min="9" max="9" width="12.42578125" style="1" customWidth="1"/>
    <col min="10" max="10" width="7.85546875" style="1" customWidth="1"/>
    <col min="11" max="11" width="13.7109375" style="1" bestFit="1" customWidth="1"/>
    <col min="12" max="12" width="12" style="1" customWidth="1"/>
    <col min="13" max="13" width="8.28515625" style="1" customWidth="1"/>
    <col min="14" max="14" width="15.28515625" style="1" customWidth="1"/>
    <col min="15" max="15" width="9.7109375" style="1" bestFit="1" customWidth="1"/>
    <col min="16" max="16" width="8.5703125" style="1" customWidth="1"/>
    <col min="17" max="17" width="17.85546875" style="1" customWidth="1"/>
    <col min="18" max="18" width="11.28515625" style="1" customWidth="1"/>
    <col min="19" max="19" width="6.7109375" style="1" customWidth="1"/>
    <col min="20" max="20" width="15.140625" style="1" customWidth="1"/>
    <col min="21" max="21" width="11.28515625" style="1" customWidth="1"/>
    <col min="22" max="22" width="6.7109375" style="1" customWidth="1"/>
    <col min="23" max="23" width="15.140625" style="1" customWidth="1"/>
    <col min="24" max="24" width="9.85546875" style="1" customWidth="1"/>
    <col min="25" max="25" width="8.28515625" style="1" customWidth="1"/>
    <col min="26" max="26" width="16.140625" style="1" customWidth="1"/>
    <col min="27" max="27" width="9.85546875" style="1" customWidth="1"/>
    <col min="28" max="28" width="8.28515625" style="1" customWidth="1"/>
    <col min="29" max="29" width="16.140625" style="1" customWidth="1"/>
    <col min="30" max="30" width="11.28515625" style="1" customWidth="1"/>
    <col min="31" max="31" width="8.140625" style="1" customWidth="1"/>
    <col min="32" max="32" width="13.7109375" style="1" customWidth="1"/>
    <col min="33" max="33" width="10.7109375" style="1" customWidth="1"/>
    <col min="34" max="34" width="6.42578125" style="1" customWidth="1"/>
    <col min="35" max="35" width="15.140625" style="1" customWidth="1"/>
    <col min="36" max="36" width="9.7109375" style="1" bestFit="1" customWidth="1"/>
    <col min="37" max="37" width="6.42578125" style="1" customWidth="1"/>
    <col min="38" max="38" width="15.28515625" style="1" customWidth="1"/>
    <col min="39" max="39" width="9.7109375" style="1" bestFit="1" customWidth="1"/>
    <col min="40" max="40" width="6.42578125" style="1" customWidth="1"/>
    <col min="41" max="41" width="17.140625" style="1" customWidth="1"/>
    <col min="42" max="42" width="9.7109375" style="1" bestFit="1" customWidth="1"/>
    <col min="43" max="43" width="6.42578125" style="1" customWidth="1"/>
    <col min="44" max="44" width="15.140625" style="1" customWidth="1"/>
    <col min="45" max="45" width="9.140625" style="1"/>
    <col min="46" max="46" width="14.5703125" style="1" customWidth="1"/>
    <col min="47" max="47" width="9.140625" style="98"/>
    <col min="48" max="16384" width="9.140625" style="1"/>
  </cols>
  <sheetData>
    <row r="1" spans="2:47" x14ac:dyDescent="0.25">
      <c r="AU1" s="1"/>
    </row>
    <row r="2" spans="2:47" ht="20.25" x14ac:dyDescent="0.3">
      <c r="AJ2" s="30"/>
      <c r="AK2" s="30"/>
      <c r="AL2" s="388" t="s">
        <v>25</v>
      </c>
      <c r="AM2" s="388"/>
      <c r="AN2" s="388"/>
      <c r="AO2" s="388"/>
      <c r="AP2" s="358"/>
      <c r="AQ2" s="358"/>
      <c r="AR2" s="358"/>
      <c r="AU2" s="1"/>
    </row>
    <row r="3" spans="2:47" ht="23.25" x14ac:dyDescent="0.3">
      <c r="B3" s="29" t="s">
        <v>39</v>
      </c>
      <c r="AJ3" s="389" t="s">
        <v>26</v>
      </c>
      <c r="AK3" s="389"/>
      <c r="AL3" s="389"/>
      <c r="AM3" s="389"/>
      <c r="AN3" s="389"/>
      <c r="AO3" s="389"/>
      <c r="AP3" s="359"/>
      <c r="AQ3" s="359"/>
      <c r="AR3" s="359"/>
      <c r="AU3" s="1"/>
    </row>
    <row r="4" spans="2:47" ht="23.25" x14ac:dyDescent="0.3">
      <c r="B4" s="52" t="s">
        <v>148</v>
      </c>
      <c r="AJ4" s="31"/>
      <c r="AK4" s="31"/>
      <c r="AL4" s="32"/>
      <c r="AM4" s="32"/>
      <c r="AN4" s="32"/>
      <c r="AO4" s="32"/>
      <c r="AP4" s="32"/>
      <c r="AQ4" s="32"/>
      <c r="AR4" s="32"/>
      <c r="AU4" s="1"/>
    </row>
    <row r="5" spans="2:47" x14ac:dyDescent="0.2">
      <c r="AJ5" s="33"/>
      <c r="AK5" s="33"/>
      <c r="AL5" s="33"/>
      <c r="AM5" s="33"/>
      <c r="AN5" s="33"/>
      <c r="AO5" s="33"/>
      <c r="AP5" s="33"/>
      <c r="AQ5" s="33"/>
      <c r="AR5" s="33"/>
      <c r="AU5" s="1"/>
    </row>
    <row r="6" spans="2:47" ht="20.25" x14ac:dyDescent="0.3">
      <c r="AJ6" s="389" t="s">
        <v>56</v>
      </c>
      <c r="AK6" s="389"/>
      <c r="AL6" s="389"/>
      <c r="AM6" s="389"/>
      <c r="AN6" s="389"/>
      <c r="AO6" s="389"/>
      <c r="AP6" s="359"/>
      <c r="AQ6" s="359"/>
      <c r="AR6" s="359"/>
      <c r="AU6" s="1"/>
    </row>
    <row r="7" spans="2:47" x14ac:dyDescent="0.25">
      <c r="AU7" s="1"/>
    </row>
    <row r="8" spans="2:47" ht="16.5" thickBot="1" x14ac:dyDescent="0.3">
      <c r="AU8" s="1"/>
    </row>
    <row r="9" spans="2:47" x14ac:dyDescent="0.25">
      <c r="B9" s="383" t="s">
        <v>15</v>
      </c>
      <c r="C9" s="390" t="s">
        <v>44</v>
      </c>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91"/>
      <c r="AH9" s="391"/>
      <c r="AI9" s="391"/>
      <c r="AJ9" s="391"/>
      <c r="AK9" s="391"/>
      <c r="AL9" s="391"/>
      <c r="AM9" s="391"/>
      <c r="AN9" s="391"/>
      <c r="AO9" s="391"/>
      <c r="AP9" s="360"/>
      <c r="AQ9" s="360"/>
      <c r="AR9" s="361"/>
      <c r="AS9" s="379" t="s">
        <v>15</v>
      </c>
      <c r="AT9" s="107"/>
      <c r="AU9" s="1"/>
    </row>
    <row r="10" spans="2:47" ht="18.75" x14ac:dyDescent="0.25">
      <c r="B10" s="383"/>
      <c r="C10" s="296" t="s">
        <v>0</v>
      </c>
      <c r="D10" s="297"/>
      <c r="E10" s="298">
        <v>1</v>
      </c>
      <c r="F10" s="299" t="s">
        <v>0</v>
      </c>
      <c r="G10" s="297"/>
      <c r="H10" s="298">
        <v>2</v>
      </c>
      <c r="I10" s="299" t="s">
        <v>0</v>
      </c>
      <c r="J10" s="297"/>
      <c r="K10" s="298">
        <v>3</v>
      </c>
      <c r="L10" s="299" t="s">
        <v>0</v>
      </c>
      <c r="M10" s="297"/>
      <c r="N10" s="298">
        <v>4</v>
      </c>
      <c r="O10" s="299" t="s">
        <v>0</v>
      </c>
      <c r="P10" s="297"/>
      <c r="Q10" s="297">
        <v>5</v>
      </c>
      <c r="R10" s="302" t="s">
        <v>0</v>
      </c>
      <c r="S10" s="300"/>
      <c r="T10" s="301">
        <v>6</v>
      </c>
      <c r="U10" s="302" t="s">
        <v>0</v>
      </c>
      <c r="V10" s="300"/>
      <c r="W10" s="301">
        <v>7</v>
      </c>
      <c r="X10" s="302" t="s">
        <v>0</v>
      </c>
      <c r="Y10" s="300"/>
      <c r="Z10" s="301">
        <v>8</v>
      </c>
      <c r="AA10" s="302" t="s">
        <v>0</v>
      </c>
      <c r="AB10" s="300"/>
      <c r="AC10" s="301">
        <v>9</v>
      </c>
      <c r="AD10" s="302" t="s">
        <v>0</v>
      </c>
      <c r="AE10" s="300"/>
      <c r="AF10" s="301">
        <v>10</v>
      </c>
      <c r="AG10" s="302" t="s">
        <v>0</v>
      </c>
      <c r="AH10" s="300"/>
      <c r="AI10" s="301">
        <v>11</v>
      </c>
      <c r="AJ10" s="302" t="s">
        <v>0</v>
      </c>
      <c r="AK10" s="300"/>
      <c r="AL10" s="301">
        <v>12</v>
      </c>
      <c r="AM10" s="302" t="s">
        <v>0</v>
      </c>
      <c r="AN10" s="300"/>
      <c r="AO10" s="300">
        <v>13</v>
      </c>
      <c r="AP10" s="302" t="s">
        <v>0</v>
      </c>
      <c r="AQ10" s="300"/>
      <c r="AR10" s="303">
        <v>14</v>
      </c>
      <c r="AS10" s="379"/>
      <c r="AT10" s="107"/>
      <c r="AU10" s="1"/>
    </row>
    <row r="11" spans="2:47" ht="19.5" customHeight="1" x14ac:dyDescent="0.25">
      <c r="B11" s="383">
        <v>15</v>
      </c>
      <c r="C11" s="278"/>
      <c r="D11" s="21" t="s">
        <v>19</v>
      </c>
      <c r="E11" s="26">
        <f t="shared" ref="E11" si="0">E12*C13</f>
        <v>0</v>
      </c>
      <c r="F11" s="90"/>
      <c r="G11" s="21" t="s">
        <v>19</v>
      </c>
      <c r="H11" s="120">
        <f t="shared" ref="H11" si="1">H12*F13</f>
        <v>0</v>
      </c>
      <c r="I11" s="236"/>
      <c r="J11" s="21" t="s">
        <v>19</v>
      </c>
      <c r="K11" s="120">
        <f t="shared" ref="K11" si="2">K12*I13</f>
        <v>0</v>
      </c>
      <c r="L11" s="236"/>
      <c r="M11" s="21" t="s">
        <v>19</v>
      </c>
      <c r="N11" s="120">
        <f t="shared" ref="N11" si="3">N12*L13</f>
        <v>0</v>
      </c>
      <c r="O11" s="236"/>
      <c r="P11" s="21" t="s">
        <v>19</v>
      </c>
      <c r="Q11" s="269">
        <f t="shared" ref="Q11" si="4">Q12*O13</f>
        <v>0</v>
      </c>
      <c r="R11" s="90"/>
      <c r="S11" s="21" t="s">
        <v>65</v>
      </c>
      <c r="T11" s="120">
        <f t="shared" ref="T11" si="5">T12*R13</f>
        <v>0</v>
      </c>
      <c r="U11" s="90"/>
      <c r="V11" s="21" t="s">
        <v>17</v>
      </c>
      <c r="W11" s="120">
        <f t="shared" ref="W11" si="6">W12*U13</f>
        <v>0</v>
      </c>
      <c r="X11" s="236"/>
      <c r="Y11" s="21" t="s">
        <v>18</v>
      </c>
      <c r="Z11" s="120">
        <f t="shared" ref="Z11" si="7">Z12*X13</f>
        <v>0</v>
      </c>
      <c r="AA11" s="236"/>
      <c r="AB11" s="21" t="s">
        <v>18</v>
      </c>
      <c r="AC11" s="120">
        <f t="shared" ref="AC11" si="8">AC12*AA13</f>
        <v>0</v>
      </c>
      <c r="AD11" s="272"/>
      <c r="AE11" s="21" t="s">
        <v>18</v>
      </c>
      <c r="AF11" s="26">
        <f t="shared" ref="AF11" si="9">AF12*AD13</f>
        <v>0</v>
      </c>
      <c r="AG11" s="93"/>
      <c r="AH11" s="21" t="s">
        <v>19</v>
      </c>
      <c r="AI11" s="26">
        <f t="shared" ref="AI11" si="10">AI12*AG13</f>
        <v>0</v>
      </c>
      <c r="AJ11" s="93"/>
      <c r="AK11" s="21" t="s">
        <v>19</v>
      </c>
      <c r="AL11" s="26">
        <f t="shared" ref="AL11" si="11">AL12*AJ13</f>
        <v>0</v>
      </c>
      <c r="AM11" s="93"/>
      <c r="AN11" s="21" t="s">
        <v>19</v>
      </c>
      <c r="AO11" s="40">
        <f t="shared" ref="AO11" si="12">AO12*AM13</f>
        <v>0</v>
      </c>
      <c r="AP11" s="90"/>
      <c r="AQ11" s="21" t="s">
        <v>19</v>
      </c>
      <c r="AR11" s="28">
        <f t="shared" ref="AR11" si="13">AR12*AP13</f>
        <v>0</v>
      </c>
      <c r="AS11" s="379">
        <v>18</v>
      </c>
      <c r="AT11" s="107"/>
      <c r="AU11" s="1"/>
    </row>
    <row r="12" spans="2:47" ht="19.5" customHeight="1" x14ac:dyDescent="0.25">
      <c r="B12" s="383" t="s">
        <v>1</v>
      </c>
      <c r="C12" s="279"/>
      <c r="D12" s="27"/>
      <c r="E12" s="24"/>
      <c r="F12" s="89"/>
      <c r="G12" s="27"/>
      <c r="H12" s="124"/>
      <c r="I12" s="129"/>
      <c r="J12" s="123"/>
      <c r="K12" s="124"/>
      <c r="L12" s="129"/>
      <c r="M12" s="123"/>
      <c r="N12" s="124"/>
      <c r="O12" s="129"/>
      <c r="P12" s="123"/>
      <c r="Q12" s="261"/>
      <c r="R12" s="89"/>
      <c r="S12" s="27"/>
      <c r="T12" s="124"/>
      <c r="U12" s="89"/>
      <c r="V12" s="27"/>
      <c r="W12" s="124"/>
      <c r="X12" s="129"/>
      <c r="Y12" s="123"/>
      <c r="Z12" s="124"/>
      <c r="AA12" s="129"/>
      <c r="AB12" s="123"/>
      <c r="AC12" s="124"/>
      <c r="AD12" s="135"/>
      <c r="AE12" s="123"/>
      <c r="AF12" s="24"/>
      <c r="AG12" s="92"/>
      <c r="AH12" s="27"/>
      <c r="AI12" s="24"/>
      <c r="AJ12" s="92"/>
      <c r="AK12" s="27"/>
      <c r="AL12" s="24"/>
      <c r="AM12" s="92"/>
      <c r="AN12" s="27"/>
      <c r="AO12" s="281"/>
      <c r="AP12" s="89"/>
      <c r="AQ12" s="27"/>
      <c r="AR12" s="22"/>
      <c r="AS12" s="379" t="s">
        <v>1</v>
      </c>
      <c r="AT12" s="107"/>
      <c r="AU12" s="1"/>
    </row>
    <row r="13" spans="2:47" ht="19.5" customHeight="1" x14ac:dyDescent="0.25">
      <c r="B13" s="383"/>
      <c r="C13" s="280">
        <v>72.400000000000006</v>
      </c>
      <c r="D13" s="180"/>
      <c r="E13" s="25"/>
      <c r="F13" s="89">
        <v>70.790000000000006</v>
      </c>
      <c r="G13" s="180"/>
      <c r="H13" s="238"/>
      <c r="I13" s="129">
        <v>66.78</v>
      </c>
      <c r="J13" s="180"/>
      <c r="K13" s="238"/>
      <c r="L13" s="129">
        <v>68.16</v>
      </c>
      <c r="M13" s="180"/>
      <c r="N13" s="238"/>
      <c r="O13" s="129">
        <v>68.13</v>
      </c>
      <c r="P13" s="130"/>
      <c r="Q13" s="268"/>
      <c r="R13" s="89">
        <v>41.29</v>
      </c>
      <c r="S13" s="180"/>
      <c r="T13" s="238"/>
      <c r="U13" s="89">
        <v>147.47</v>
      </c>
      <c r="V13" s="180"/>
      <c r="W13" s="238"/>
      <c r="X13" s="129">
        <v>45.54</v>
      </c>
      <c r="Y13" s="180"/>
      <c r="Z13" s="238"/>
      <c r="AA13" s="129">
        <v>46.76</v>
      </c>
      <c r="AB13" s="180"/>
      <c r="AC13" s="238"/>
      <c r="AD13" s="135">
        <v>46.73</v>
      </c>
      <c r="AE13" s="271"/>
      <c r="AF13" s="25"/>
      <c r="AG13" s="92">
        <v>71.900000000000006</v>
      </c>
      <c r="AH13" s="180"/>
      <c r="AI13" s="25"/>
      <c r="AJ13" s="92">
        <v>66.11</v>
      </c>
      <c r="AK13" s="180"/>
      <c r="AL13" s="25"/>
      <c r="AM13" s="92">
        <v>65.59</v>
      </c>
      <c r="AN13" s="180"/>
      <c r="AO13" s="41"/>
      <c r="AP13" s="89">
        <v>67.47</v>
      </c>
      <c r="AQ13" s="180"/>
      <c r="AR13" s="53"/>
      <c r="AS13" s="379"/>
      <c r="AT13" s="107"/>
      <c r="AU13" s="1"/>
    </row>
    <row r="14" spans="2:47" ht="19.5" customHeight="1" x14ac:dyDescent="0.25">
      <c r="B14" s="383">
        <v>14</v>
      </c>
      <c r="C14" s="278"/>
      <c r="D14" s="21" t="s">
        <v>19</v>
      </c>
      <c r="E14" s="26">
        <f t="shared" ref="E14" si="14">E15*C16</f>
        <v>0</v>
      </c>
      <c r="F14" s="90"/>
      <c r="G14" s="21" t="s">
        <v>19</v>
      </c>
      <c r="H14" s="120">
        <f t="shared" ref="H14" si="15">H15*F16</f>
        <v>0</v>
      </c>
      <c r="I14" s="236"/>
      <c r="J14" s="21" t="s">
        <v>19</v>
      </c>
      <c r="K14" s="120">
        <f t="shared" ref="K14" si="16">K15*I16</f>
        <v>0</v>
      </c>
      <c r="L14" s="236"/>
      <c r="M14" s="21" t="s">
        <v>19</v>
      </c>
      <c r="N14" s="120">
        <f t="shared" ref="N14" si="17">N15*L16</f>
        <v>0</v>
      </c>
      <c r="O14" s="236"/>
      <c r="P14" s="21" t="s">
        <v>19</v>
      </c>
      <c r="Q14" s="269">
        <f t="shared" ref="Q14" si="18">Q15*O16</f>
        <v>0</v>
      </c>
      <c r="R14" s="90"/>
      <c r="S14" s="21" t="s">
        <v>65</v>
      </c>
      <c r="T14" s="120">
        <f t="shared" ref="T14" si="19">T15*R16</f>
        <v>0</v>
      </c>
      <c r="U14" s="90"/>
      <c r="V14" s="21" t="s">
        <v>17</v>
      </c>
      <c r="W14" s="120">
        <f t="shared" ref="W14" si="20">W15*U16</f>
        <v>0</v>
      </c>
      <c r="X14" s="236"/>
      <c r="Y14" s="21" t="s">
        <v>18</v>
      </c>
      <c r="Z14" s="120">
        <f t="shared" ref="Z14" si="21">Z15*X16</f>
        <v>0</v>
      </c>
      <c r="AA14" s="236"/>
      <c r="AB14" s="21" t="s">
        <v>18</v>
      </c>
      <c r="AC14" s="120">
        <f t="shared" ref="AC14" si="22">AC15*AA16</f>
        <v>0</v>
      </c>
      <c r="AD14" s="272"/>
      <c r="AE14" s="21" t="s">
        <v>18</v>
      </c>
      <c r="AF14" s="26">
        <f t="shared" ref="AF14" si="23">AF15*AD16</f>
        <v>0</v>
      </c>
      <c r="AG14" s="93"/>
      <c r="AH14" s="21" t="s">
        <v>19</v>
      </c>
      <c r="AI14" s="26">
        <f t="shared" ref="AI14" si="24">AI15*AG16</f>
        <v>0</v>
      </c>
      <c r="AJ14" s="93"/>
      <c r="AK14" s="21" t="s">
        <v>19</v>
      </c>
      <c r="AL14" s="26">
        <f t="shared" ref="AL14" si="25">AL15*AJ16</f>
        <v>0</v>
      </c>
      <c r="AM14" s="93"/>
      <c r="AN14" s="21" t="s">
        <v>19</v>
      </c>
      <c r="AO14" s="40">
        <f t="shared" ref="AO14" si="26">AO15*AM16</f>
        <v>0</v>
      </c>
      <c r="AP14" s="90"/>
      <c r="AQ14" s="21" t="s">
        <v>19</v>
      </c>
      <c r="AR14" s="28">
        <f t="shared" ref="AR14" si="27">AR15*AP16</f>
        <v>0</v>
      </c>
      <c r="AS14" s="379">
        <v>17</v>
      </c>
      <c r="AT14" s="107"/>
      <c r="AU14" s="1"/>
    </row>
    <row r="15" spans="2:47" ht="19.5" customHeight="1" x14ac:dyDescent="0.25">
      <c r="B15" s="383" t="s">
        <v>2</v>
      </c>
      <c r="C15" s="279"/>
      <c r="D15" s="27"/>
      <c r="E15" s="24"/>
      <c r="F15" s="89"/>
      <c r="G15" s="27"/>
      <c r="H15" s="124"/>
      <c r="I15" s="129"/>
      <c r="J15" s="123"/>
      <c r="K15" s="124"/>
      <c r="L15" s="129"/>
      <c r="M15" s="123"/>
      <c r="N15" s="124"/>
      <c r="O15" s="129"/>
      <c r="P15" s="123"/>
      <c r="Q15" s="261"/>
      <c r="R15" s="89"/>
      <c r="S15" s="27"/>
      <c r="T15" s="124"/>
      <c r="U15" s="89"/>
      <c r="V15" s="27"/>
      <c r="W15" s="124"/>
      <c r="X15" s="129"/>
      <c r="Y15" s="123"/>
      <c r="Z15" s="124"/>
      <c r="AA15" s="129"/>
      <c r="AB15" s="123"/>
      <c r="AC15" s="124"/>
      <c r="AD15" s="135"/>
      <c r="AE15" s="123"/>
      <c r="AF15" s="24"/>
      <c r="AG15" s="92"/>
      <c r="AH15" s="27"/>
      <c r="AI15" s="24"/>
      <c r="AJ15" s="92"/>
      <c r="AK15" s="27"/>
      <c r="AL15" s="24"/>
      <c r="AM15" s="92"/>
      <c r="AN15" s="27"/>
      <c r="AO15" s="281"/>
      <c r="AP15" s="89"/>
      <c r="AQ15" s="27"/>
      <c r="AR15" s="22"/>
      <c r="AS15" s="379" t="s">
        <v>2</v>
      </c>
      <c r="AT15" s="107"/>
      <c r="AU15" s="1"/>
    </row>
    <row r="16" spans="2:47" ht="19.5" customHeight="1" x14ac:dyDescent="0.25">
      <c r="B16" s="383"/>
      <c r="C16" s="280">
        <v>72.400000000000006</v>
      </c>
      <c r="D16" s="180"/>
      <c r="E16" s="25"/>
      <c r="F16" s="89">
        <v>70.790000000000006</v>
      </c>
      <c r="G16" s="180"/>
      <c r="H16" s="238"/>
      <c r="I16" s="129">
        <v>66.78</v>
      </c>
      <c r="J16" s="180"/>
      <c r="K16" s="238"/>
      <c r="L16" s="129">
        <v>68.16</v>
      </c>
      <c r="M16" s="180"/>
      <c r="N16" s="238"/>
      <c r="O16" s="129">
        <v>68.13</v>
      </c>
      <c r="P16" s="130"/>
      <c r="Q16" s="268"/>
      <c r="R16" s="89">
        <v>41.29</v>
      </c>
      <c r="S16" s="180"/>
      <c r="T16" s="238"/>
      <c r="U16" s="89">
        <v>147.47</v>
      </c>
      <c r="V16" s="180"/>
      <c r="W16" s="238"/>
      <c r="X16" s="129">
        <v>45.54</v>
      </c>
      <c r="Y16" s="180"/>
      <c r="Z16" s="238"/>
      <c r="AA16" s="129">
        <v>46.76</v>
      </c>
      <c r="AB16" s="180"/>
      <c r="AC16" s="238"/>
      <c r="AD16" s="135">
        <v>46.73</v>
      </c>
      <c r="AE16" s="271"/>
      <c r="AF16" s="25"/>
      <c r="AG16" s="92">
        <v>71.900000000000006</v>
      </c>
      <c r="AH16" s="180"/>
      <c r="AI16" s="25"/>
      <c r="AJ16" s="92">
        <v>66.11</v>
      </c>
      <c r="AK16" s="180"/>
      <c r="AL16" s="25"/>
      <c r="AM16" s="92">
        <v>65.59</v>
      </c>
      <c r="AN16" s="180"/>
      <c r="AO16" s="41"/>
      <c r="AP16" s="89">
        <v>67.47</v>
      </c>
      <c r="AQ16" s="180"/>
      <c r="AR16" s="53"/>
      <c r="AS16" s="379"/>
      <c r="AT16" s="107"/>
      <c r="AU16" s="1"/>
    </row>
    <row r="17" spans="2:47" ht="19.5" customHeight="1" x14ac:dyDescent="0.25">
      <c r="B17" s="383">
        <v>13</v>
      </c>
      <c r="C17" s="278"/>
      <c r="D17" s="21" t="s">
        <v>19</v>
      </c>
      <c r="E17" s="26">
        <f t="shared" ref="E17" si="28">E18*C19</f>
        <v>0</v>
      </c>
      <c r="F17" s="90"/>
      <c r="G17" s="21" t="s">
        <v>19</v>
      </c>
      <c r="H17" s="120">
        <f t="shared" ref="H17" si="29">H18*F19</f>
        <v>0</v>
      </c>
      <c r="I17" s="236"/>
      <c r="J17" s="21" t="s">
        <v>19</v>
      </c>
      <c r="K17" s="120">
        <f t="shared" ref="K17" si="30">K18*I19</f>
        <v>0</v>
      </c>
      <c r="L17" s="236"/>
      <c r="M17" s="21" t="s">
        <v>19</v>
      </c>
      <c r="N17" s="120">
        <f t="shared" ref="N17" si="31">N18*L19</f>
        <v>0</v>
      </c>
      <c r="O17" s="236"/>
      <c r="P17" s="21" t="s">
        <v>19</v>
      </c>
      <c r="Q17" s="269">
        <f t="shared" ref="Q17" si="32">Q18*O19</f>
        <v>0</v>
      </c>
      <c r="R17" s="90"/>
      <c r="S17" s="21" t="s">
        <v>65</v>
      </c>
      <c r="T17" s="120">
        <f t="shared" ref="T17" si="33">T18*R19</f>
        <v>0</v>
      </c>
      <c r="U17" s="90"/>
      <c r="V17" s="21" t="s">
        <v>17</v>
      </c>
      <c r="W17" s="120">
        <f t="shared" ref="W17" si="34">W18*U19</f>
        <v>0</v>
      </c>
      <c r="X17" s="236"/>
      <c r="Y17" s="21" t="s">
        <v>18</v>
      </c>
      <c r="Z17" s="120">
        <f t="shared" ref="Z17" si="35">Z18*X19</f>
        <v>0</v>
      </c>
      <c r="AA17" s="236"/>
      <c r="AB17" s="21" t="s">
        <v>18</v>
      </c>
      <c r="AC17" s="120">
        <f t="shared" ref="AC17" si="36">AC18*AA19</f>
        <v>0</v>
      </c>
      <c r="AD17" s="272"/>
      <c r="AE17" s="21" t="s">
        <v>18</v>
      </c>
      <c r="AF17" s="26">
        <f t="shared" ref="AF17" si="37">AF18*AD19</f>
        <v>0</v>
      </c>
      <c r="AG17" s="93"/>
      <c r="AH17" s="21" t="s">
        <v>19</v>
      </c>
      <c r="AI17" s="26">
        <f t="shared" ref="AI17" si="38">AI18*AG19</f>
        <v>0</v>
      </c>
      <c r="AJ17" s="93"/>
      <c r="AK17" s="21" t="s">
        <v>19</v>
      </c>
      <c r="AL17" s="26">
        <f t="shared" ref="AL17" si="39">AL18*AJ19</f>
        <v>0</v>
      </c>
      <c r="AM17" s="93"/>
      <c r="AN17" s="21" t="s">
        <v>19</v>
      </c>
      <c r="AO17" s="40">
        <f t="shared" ref="AO17" si="40">AO18*AM19</f>
        <v>0</v>
      </c>
      <c r="AP17" s="90"/>
      <c r="AQ17" s="21" t="s">
        <v>19</v>
      </c>
      <c r="AR17" s="28">
        <f t="shared" ref="AR17" si="41">AR18*AP19</f>
        <v>0</v>
      </c>
      <c r="AS17" s="379">
        <v>16</v>
      </c>
      <c r="AT17" s="107"/>
      <c r="AU17" s="1"/>
    </row>
    <row r="18" spans="2:47" ht="19.5" customHeight="1" x14ac:dyDescent="0.25">
      <c r="B18" s="383" t="s">
        <v>3</v>
      </c>
      <c r="C18" s="279"/>
      <c r="D18" s="27"/>
      <c r="E18" s="24"/>
      <c r="F18" s="89"/>
      <c r="G18" s="27"/>
      <c r="H18" s="124"/>
      <c r="I18" s="129"/>
      <c r="J18" s="123"/>
      <c r="K18" s="124"/>
      <c r="L18" s="129"/>
      <c r="M18" s="123"/>
      <c r="N18" s="124"/>
      <c r="O18" s="129"/>
      <c r="P18" s="123"/>
      <c r="Q18" s="261"/>
      <c r="R18" s="89"/>
      <c r="S18" s="27"/>
      <c r="T18" s="124"/>
      <c r="U18" s="89"/>
      <c r="V18" s="27"/>
      <c r="W18" s="124"/>
      <c r="X18" s="129"/>
      <c r="Y18" s="123"/>
      <c r="Z18" s="124"/>
      <c r="AA18" s="129"/>
      <c r="AB18" s="123"/>
      <c r="AC18" s="124"/>
      <c r="AD18" s="135"/>
      <c r="AE18" s="123"/>
      <c r="AF18" s="24"/>
      <c r="AG18" s="92"/>
      <c r="AH18" s="27"/>
      <c r="AI18" s="24"/>
      <c r="AJ18" s="92"/>
      <c r="AK18" s="27"/>
      <c r="AL18" s="24"/>
      <c r="AM18" s="92"/>
      <c r="AN18" s="27"/>
      <c r="AO18" s="281"/>
      <c r="AP18" s="89"/>
      <c r="AQ18" s="27"/>
      <c r="AR18" s="22"/>
      <c r="AS18" s="379" t="s">
        <v>3</v>
      </c>
      <c r="AT18" s="107"/>
      <c r="AU18" s="1"/>
    </row>
    <row r="19" spans="2:47" ht="19.5" customHeight="1" x14ac:dyDescent="0.25">
      <c r="B19" s="383"/>
      <c r="C19" s="280">
        <v>72.400000000000006</v>
      </c>
      <c r="D19" s="180"/>
      <c r="E19" s="25"/>
      <c r="F19" s="89">
        <v>70.790000000000006</v>
      </c>
      <c r="G19" s="180"/>
      <c r="H19" s="238"/>
      <c r="I19" s="129">
        <v>66.78</v>
      </c>
      <c r="J19" s="180"/>
      <c r="K19" s="238"/>
      <c r="L19" s="129">
        <v>68.16</v>
      </c>
      <c r="M19" s="180"/>
      <c r="N19" s="238"/>
      <c r="O19" s="129">
        <v>68.13</v>
      </c>
      <c r="P19" s="130"/>
      <c r="Q19" s="268"/>
      <c r="R19" s="89">
        <v>41.29</v>
      </c>
      <c r="S19" s="180"/>
      <c r="T19" s="238"/>
      <c r="U19" s="89">
        <v>147.47</v>
      </c>
      <c r="V19" s="180"/>
      <c r="W19" s="238"/>
      <c r="X19" s="129">
        <v>45.54</v>
      </c>
      <c r="Y19" s="180"/>
      <c r="Z19" s="238"/>
      <c r="AA19" s="129">
        <v>46.76</v>
      </c>
      <c r="AB19" s="180"/>
      <c r="AC19" s="238"/>
      <c r="AD19" s="135">
        <v>46.73</v>
      </c>
      <c r="AE19" s="271"/>
      <c r="AF19" s="25"/>
      <c r="AG19" s="92">
        <v>71.900000000000006</v>
      </c>
      <c r="AH19" s="180"/>
      <c r="AI19" s="25"/>
      <c r="AJ19" s="92">
        <v>66.11</v>
      </c>
      <c r="AK19" s="180"/>
      <c r="AL19" s="25"/>
      <c r="AM19" s="92">
        <v>65.59</v>
      </c>
      <c r="AN19" s="180"/>
      <c r="AO19" s="41"/>
      <c r="AP19" s="89">
        <v>67.47</v>
      </c>
      <c r="AQ19" s="180"/>
      <c r="AR19" s="53"/>
      <c r="AS19" s="379"/>
      <c r="AT19" s="107"/>
      <c r="AU19" s="1"/>
    </row>
    <row r="20" spans="2:47" ht="19.5" customHeight="1" x14ac:dyDescent="0.25">
      <c r="B20" s="383">
        <v>12</v>
      </c>
      <c r="C20" s="278"/>
      <c r="D20" s="21" t="s">
        <v>19</v>
      </c>
      <c r="E20" s="26">
        <f t="shared" ref="E20" si="42">E21*C22</f>
        <v>0</v>
      </c>
      <c r="F20" s="90"/>
      <c r="G20" s="21" t="s">
        <v>19</v>
      </c>
      <c r="H20" s="120">
        <f t="shared" ref="H20" si="43">H21*F22</f>
        <v>0</v>
      </c>
      <c r="I20" s="236"/>
      <c r="J20" s="21" t="s">
        <v>19</v>
      </c>
      <c r="K20" s="120">
        <f t="shared" ref="K20" si="44">K21*I22</f>
        <v>0</v>
      </c>
      <c r="L20" s="236"/>
      <c r="M20" s="21" t="s">
        <v>19</v>
      </c>
      <c r="N20" s="120">
        <f t="shared" ref="N20" si="45">N21*L22</f>
        <v>0</v>
      </c>
      <c r="O20" s="236"/>
      <c r="P20" s="21" t="s">
        <v>19</v>
      </c>
      <c r="Q20" s="269">
        <f t="shared" ref="Q20" si="46">Q21*O22</f>
        <v>0</v>
      </c>
      <c r="R20" s="90"/>
      <c r="S20" s="21" t="s">
        <v>65</v>
      </c>
      <c r="T20" s="120">
        <f t="shared" ref="T20" si="47">T21*R22</f>
        <v>0</v>
      </c>
      <c r="U20" s="90"/>
      <c r="V20" s="21" t="s">
        <v>17</v>
      </c>
      <c r="W20" s="120">
        <f t="shared" ref="W20" si="48">W21*U22</f>
        <v>0</v>
      </c>
      <c r="X20" s="236"/>
      <c r="Y20" s="21" t="s">
        <v>18</v>
      </c>
      <c r="Z20" s="120">
        <f t="shared" ref="Z20" si="49">Z21*X22</f>
        <v>0</v>
      </c>
      <c r="AA20" s="236"/>
      <c r="AB20" s="21" t="s">
        <v>18</v>
      </c>
      <c r="AC20" s="120">
        <f t="shared" ref="AC20" si="50">AC21*AA22</f>
        <v>0</v>
      </c>
      <c r="AD20" s="272"/>
      <c r="AE20" s="21" t="s">
        <v>18</v>
      </c>
      <c r="AF20" s="26">
        <f t="shared" ref="AF20" si="51">AF21*AD22</f>
        <v>0</v>
      </c>
      <c r="AG20" s="93"/>
      <c r="AH20" s="21" t="s">
        <v>19</v>
      </c>
      <c r="AI20" s="26">
        <f t="shared" ref="AI20" si="52">AI21*AG22</f>
        <v>0</v>
      </c>
      <c r="AJ20" s="93"/>
      <c r="AK20" s="21" t="s">
        <v>19</v>
      </c>
      <c r="AL20" s="26">
        <f t="shared" ref="AL20" si="53">AL21*AJ22</f>
        <v>0</v>
      </c>
      <c r="AM20" s="93"/>
      <c r="AN20" s="21" t="s">
        <v>19</v>
      </c>
      <c r="AO20" s="40">
        <f t="shared" ref="AO20" si="54">AO21*AM22</f>
        <v>0</v>
      </c>
      <c r="AP20" s="90"/>
      <c r="AQ20" s="21" t="s">
        <v>19</v>
      </c>
      <c r="AR20" s="28">
        <f t="shared" ref="AR20" si="55">AR21*AP22</f>
        <v>0</v>
      </c>
      <c r="AS20" s="379">
        <v>15</v>
      </c>
      <c r="AT20" s="107"/>
      <c r="AU20" s="1"/>
    </row>
    <row r="21" spans="2:47" ht="19.5" customHeight="1" x14ac:dyDescent="0.25">
      <c r="B21" s="383" t="s">
        <v>4</v>
      </c>
      <c r="C21" s="279"/>
      <c r="D21" s="27"/>
      <c r="E21" s="24"/>
      <c r="F21" s="89"/>
      <c r="G21" s="27"/>
      <c r="H21" s="124"/>
      <c r="I21" s="129"/>
      <c r="J21" s="123"/>
      <c r="K21" s="124"/>
      <c r="L21" s="129"/>
      <c r="M21" s="123"/>
      <c r="N21" s="124"/>
      <c r="O21" s="129"/>
      <c r="P21" s="123"/>
      <c r="Q21" s="261"/>
      <c r="R21" s="89"/>
      <c r="S21" s="27"/>
      <c r="T21" s="124"/>
      <c r="U21" s="89"/>
      <c r="V21" s="27"/>
      <c r="W21" s="124"/>
      <c r="X21" s="129"/>
      <c r="Y21" s="123"/>
      <c r="Z21" s="124"/>
      <c r="AA21" s="129"/>
      <c r="AB21" s="123"/>
      <c r="AC21" s="124"/>
      <c r="AD21" s="135"/>
      <c r="AE21" s="123"/>
      <c r="AF21" s="24"/>
      <c r="AG21" s="92"/>
      <c r="AH21" s="27"/>
      <c r="AI21" s="24"/>
      <c r="AJ21" s="92"/>
      <c r="AK21" s="27"/>
      <c r="AL21" s="24"/>
      <c r="AM21" s="92"/>
      <c r="AN21" s="27"/>
      <c r="AO21" s="281"/>
      <c r="AP21" s="89"/>
      <c r="AQ21" s="27"/>
      <c r="AR21" s="22"/>
      <c r="AS21" s="379" t="s">
        <v>4</v>
      </c>
      <c r="AT21" s="107"/>
      <c r="AU21" s="1"/>
    </row>
    <row r="22" spans="2:47" ht="19.5" customHeight="1" x14ac:dyDescent="0.25">
      <c r="B22" s="383"/>
      <c r="C22" s="280">
        <v>72.400000000000006</v>
      </c>
      <c r="D22" s="180"/>
      <c r="E22" s="25"/>
      <c r="F22" s="89">
        <v>70.790000000000006</v>
      </c>
      <c r="G22" s="180"/>
      <c r="H22" s="238"/>
      <c r="I22" s="129">
        <v>66.78</v>
      </c>
      <c r="J22" s="180"/>
      <c r="K22" s="238"/>
      <c r="L22" s="129">
        <v>68.16</v>
      </c>
      <c r="M22" s="180"/>
      <c r="N22" s="238"/>
      <c r="O22" s="129">
        <v>68.13</v>
      </c>
      <c r="P22" s="130"/>
      <c r="Q22" s="268"/>
      <c r="R22" s="89">
        <v>41.29</v>
      </c>
      <c r="S22" s="180"/>
      <c r="T22" s="238"/>
      <c r="U22" s="89">
        <v>147.47</v>
      </c>
      <c r="V22" s="180"/>
      <c r="W22" s="238"/>
      <c r="X22" s="129">
        <v>45.54</v>
      </c>
      <c r="Y22" s="180"/>
      <c r="Z22" s="238"/>
      <c r="AA22" s="129">
        <v>46.76</v>
      </c>
      <c r="AB22" s="180"/>
      <c r="AC22" s="238"/>
      <c r="AD22" s="135">
        <v>46.73</v>
      </c>
      <c r="AE22" s="271"/>
      <c r="AF22" s="25"/>
      <c r="AG22" s="92">
        <v>71.900000000000006</v>
      </c>
      <c r="AH22" s="180"/>
      <c r="AI22" s="25"/>
      <c r="AJ22" s="92">
        <v>66.11</v>
      </c>
      <c r="AK22" s="180"/>
      <c r="AL22" s="25"/>
      <c r="AM22" s="92">
        <v>65.59</v>
      </c>
      <c r="AN22" s="180"/>
      <c r="AO22" s="41"/>
      <c r="AP22" s="89">
        <v>67.47</v>
      </c>
      <c r="AQ22" s="180"/>
      <c r="AR22" s="53"/>
      <c r="AS22" s="379"/>
      <c r="AT22" s="107"/>
      <c r="AU22" s="1"/>
    </row>
    <row r="23" spans="2:47" ht="19.5" customHeight="1" x14ac:dyDescent="0.25">
      <c r="B23" s="383">
        <v>11</v>
      </c>
      <c r="C23" s="278"/>
      <c r="D23" s="21" t="s">
        <v>19</v>
      </c>
      <c r="E23" s="26">
        <f t="shared" ref="E23" si="56">E24*C25</f>
        <v>0</v>
      </c>
      <c r="F23" s="90"/>
      <c r="G23" s="21" t="s">
        <v>19</v>
      </c>
      <c r="H23" s="120">
        <f t="shared" ref="H23" si="57">H24*F25</f>
        <v>0</v>
      </c>
      <c r="I23" s="236"/>
      <c r="J23" s="21" t="s">
        <v>19</v>
      </c>
      <c r="K23" s="120">
        <f t="shared" ref="K23" si="58">K24*I25</f>
        <v>0</v>
      </c>
      <c r="L23" s="236"/>
      <c r="M23" s="21" t="s">
        <v>19</v>
      </c>
      <c r="N23" s="120">
        <f t="shared" ref="N23" si="59">N24*L25</f>
        <v>0</v>
      </c>
      <c r="O23" s="236"/>
      <c r="P23" s="21" t="s">
        <v>19</v>
      </c>
      <c r="Q23" s="269">
        <f t="shared" ref="Q23" si="60">Q24*O25</f>
        <v>0</v>
      </c>
      <c r="R23" s="90"/>
      <c r="S23" s="21" t="s">
        <v>65</v>
      </c>
      <c r="T23" s="120">
        <f t="shared" ref="T23" si="61">T24*R25</f>
        <v>0</v>
      </c>
      <c r="U23" s="90"/>
      <c r="V23" s="21" t="s">
        <v>17</v>
      </c>
      <c r="W23" s="120">
        <f t="shared" ref="W23" si="62">W24*U25</f>
        <v>0</v>
      </c>
      <c r="X23" s="236"/>
      <c r="Y23" s="21" t="s">
        <v>18</v>
      </c>
      <c r="Z23" s="120">
        <f t="shared" ref="Z23" si="63">Z24*X25</f>
        <v>0</v>
      </c>
      <c r="AA23" s="236"/>
      <c r="AB23" s="21" t="s">
        <v>18</v>
      </c>
      <c r="AC23" s="120">
        <f t="shared" ref="AC23" si="64">AC24*AA25</f>
        <v>0</v>
      </c>
      <c r="AD23" s="272"/>
      <c r="AE23" s="21" t="s">
        <v>18</v>
      </c>
      <c r="AF23" s="26">
        <f t="shared" ref="AF23" si="65">AF24*AD25</f>
        <v>0</v>
      </c>
      <c r="AG23" s="93"/>
      <c r="AH23" s="21" t="s">
        <v>19</v>
      </c>
      <c r="AI23" s="26">
        <f t="shared" ref="AI23" si="66">AI24*AG25</f>
        <v>0</v>
      </c>
      <c r="AJ23" s="93"/>
      <c r="AK23" s="21" t="s">
        <v>19</v>
      </c>
      <c r="AL23" s="26">
        <f t="shared" ref="AL23" si="67">AL24*AJ25</f>
        <v>0</v>
      </c>
      <c r="AM23" s="93"/>
      <c r="AN23" s="21" t="s">
        <v>19</v>
      </c>
      <c r="AO23" s="40">
        <f t="shared" ref="AO23" si="68">AO24*AM25</f>
        <v>0</v>
      </c>
      <c r="AP23" s="90"/>
      <c r="AQ23" s="21" t="s">
        <v>19</v>
      </c>
      <c r="AR23" s="28">
        <f t="shared" ref="AR23" si="69">AR24*AP25</f>
        <v>0</v>
      </c>
      <c r="AS23" s="379">
        <v>14</v>
      </c>
      <c r="AT23" s="107"/>
      <c r="AU23" s="1"/>
    </row>
    <row r="24" spans="2:47" ht="19.5" customHeight="1" x14ac:dyDescent="0.25">
      <c r="B24" s="383" t="s">
        <v>4</v>
      </c>
      <c r="C24" s="279"/>
      <c r="D24" s="27"/>
      <c r="E24" s="24"/>
      <c r="F24" s="89"/>
      <c r="G24" s="27"/>
      <c r="H24" s="124"/>
      <c r="I24" s="129"/>
      <c r="J24" s="123"/>
      <c r="K24" s="124"/>
      <c r="L24" s="129"/>
      <c r="M24" s="123"/>
      <c r="N24" s="124"/>
      <c r="O24" s="129"/>
      <c r="P24" s="123"/>
      <c r="Q24" s="261"/>
      <c r="R24" s="89"/>
      <c r="S24" s="27"/>
      <c r="T24" s="124"/>
      <c r="U24" s="89"/>
      <c r="V24" s="27"/>
      <c r="W24" s="124"/>
      <c r="X24" s="129"/>
      <c r="Y24" s="123"/>
      <c r="Z24" s="124"/>
      <c r="AA24" s="129"/>
      <c r="AB24" s="123"/>
      <c r="AC24" s="124"/>
      <c r="AD24" s="135"/>
      <c r="AE24" s="123"/>
      <c r="AF24" s="24"/>
      <c r="AG24" s="92"/>
      <c r="AH24" s="27"/>
      <c r="AI24" s="24"/>
      <c r="AJ24" s="92"/>
      <c r="AK24" s="27"/>
      <c r="AL24" s="24"/>
      <c r="AM24" s="92"/>
      <c r="AN24" s="27"/>
      <c r="AO24" s="281"/>
      <c r="AP24" s="89"/>
      <c r="AQ24" s="27"/>
      <c r="AR24" s="22"/>
      <c r="AS24" s="379" t="s">
        <v>4</v>
      </c>
      <c r="AT24" s="107"/>
      <c r="AU24" s="1"/>
    </row>
    <row r="25" spans="2:47" ht="19.5" customHeight="1" x14ac:dyDescent="0.25">
      <c r="B25" s="383"/>
      <c r="C25" s="280">
        <v>72.400000000000006</v>
      </c>
      <c r="D25" s="180"/>
      <c r="E25" s="25"/>
      <c r="F25" s="89">
        <v>70.790000000000006</v>
      </c>
      <c r="G25" s="180"/>
      <c r="H25" s="238"/>
      <c r="I25" s="129">
        <v>66.78</v>
      </c>
      <c r="J25" s="180"/>
      <c r="K25" s="238"/>
      <c r="L25" s="129">
        <v>68.16</v>
      </c>
      <c r="M25" s="180"/>
      <c r="N25" s="238"/>
      <c r="O25" s="129">
        <v>68.13</v>
      </c>
      <c r="P25" s="130"/>
      <c r="Q25" s="268"/>
      <c r="R25" s="89">
        <v>41.29</v>
      </c>
      <c r="S25" s="180"/>
      <c r="T25" s="238"/>
      <c r="U25" s="89">
        <v>147.47</v>
      </c>
      <c r="V25" s="180"/>
      <c r="W25" s="238"/>
      <c r="X25" s="129">
        <v>45.54</v>
      </c>
      <c r="Y25" s="180"/>
      <c r="Z25" s="238"/>
      <c r="AA25" s="129">
        <v>46.76</v>
      </c>
      <c r="AB25" s="180"/>
      <c r="AC25" s="238"/>
      <c r="AD25" s="135">
        <v>46.73</v>
      </c>
      <c r="AE25" s="271"/>
      <c r="AF25" s="25"/>
      <c r="AG25" s="92">
        <v>71.900000000000006</v>
      </c>
      <c r="AH25" s="180"/>
      <c r="AI25" s="25"/>
      <c r="AJ25" s="92">
        <v>66.11</v>
      </c>
      <c r="AK25" s="180"/>
      <c r="AL25" s="25"/>
      <c r="AM25" s="92">
        <v>65.59</v>
      </c>
      <c r="AN25" s="180"/>
      <c r="AO25" s="41"/>
      <c r="AP25" s="89">
        <v>67.47</v>
      </c>
      <c r="AQ25" s="180"/>
      <c r="AR25" s="53"/>
      <c r="AS25" s="379"/>
      <c r="AT25" s="107"/>
      <c r="AU25" s="1"/>
    </row>
    <row r="26" spans="2:47" ht="19.5" customHeight="1" x14ac:dyDescent="0.25">
      <c r="B26" s="383">
        <v>10</v>
      </c>
      <c r="C26" s="278"/>
      <c r="D26" s="21" t="s">
        <v>19</v>
      </c>
      <c r="E26" s="26">
        <f t="shared" ref="E26" si="70">E27*C28</f>
        <v>10136000</v>
      </c>
      <c r="F26" s="90"/>
      <c r="G26" s="21" t="s">
        <v>19</v>
      </c>
      <c r="H26" s="120">
        <f t="shared" ref="H26" si="71">H27*F28</f>
        <v>10618500.000000002</v>
      </c>
      <c r="I26" s="236"/>
      <c r="J26" s="21" t="s">
        <v>19</v>
      </c>
      <c r="K26" s="120">
        <f t="shared" ref="K26" si="72">K27*I28</f>
        <v>10017000</v>
      </c>
      <c r="L26" s="236"/>
      <c r="M26" s="21" t="s">
        <v>19</v>
      </c>
      <c r="N26" s="120">
        <f t="shared" ref="N26" si="73">N27*L28</f>
        <v>10224000</v>
      </c>
      <c r="O26" s="236"/>
      <c r="P26" s="21" t="s">
        <v>19</v>
      </c>
      <c r="Q26" s="269">
        <f t="shared" ref="Q26" si="74">Q27*O28</f>
        <v>10219500</v>
      </c>
      <c r="R26" s="90"/>
      <c r="S26" s="21" t="s">
        <v>65</v>
      </c>
      <c r="T26" s="120">
        <f t="shared" ref="T26" si="75">T27*R28</f>
        <v>6854140</v>
      </c>
      <c r="U26" s="90"/>
      <c r="V26" s="21" t="s">
        <v>17</v>
      </c>
      <c r="W26" s="120">
        <f t="shared" ref="W26" si="76">W27*U28</f>
        <v>21088210</v>
      </c>
      <c r="X26" s="236"/>
      <c r="Y26" s="21" t="s">
        <v>18</v>
      </c>
      <c r="Z26" s="120">
        <f t="shared" ref="Z26" si="77">Z27*X28</f>
        <v>6785460</v>
      </c>
      <c r="AA26" s="236"/>
      <c r="AB26" s="21" t="s">
        <v>18</v>
      </c>
      <c r="AC26" s="120">
        <f t="shared" ref="AC26" si="78">AC27*AA28</f>
        <v>6967240</v>
      </c>
      <c r="AD26" s="272"/>
      <c r="AE26" s="21" t="s">
        <v>18</v>
      </c>
      <c r="AF26" s="26">
        <f t="shared" ref="AF26" si="79">AF27*AD28</f>
        <v>6962770</v>
      </c>
      <c r="AG26" s="93"/>
      <c r="AH26" s="21" t="s">
        <v>19</v>
      </c>
      <c r="AI26" s="26">
        <f t="shared" ref="AI26" si="80">AI27*AG28</f>
        <v>10066000</v>
      </c>
      <c r="AJ26" s="93"/>
      <c r="AK26" s="21" t="s">
        <v>19</v>
      </c>
      <c r="AL26" s="26">
        <f t="shared" ref="AL26" si="81">AL27*AJ28</f>
        <v>8990960</v>
      </c>
      <c r="AM26" s="93"/>
      <c r="AN26" s="21" t="s">
        <v>19</v>
      </c>
      <c r="AO26" s="40">
        <f t="shared" ref="AO26" si="82">AO27*AM28</f>
        <v>9182600</v>
      </c>
      <c r="AP26" s="90"/>
      <c r="AQ26" s="21" t="s">
        <v>19</v>
      </c>
      <c r="AR26" s="28">
        <f t="shared" ref="AR26" si="83">AR27*AP28</f>
        <v>9445800</v>
      </c>
      <c r="AS26" s="379">
        <v>13</v>
      </c>
      <c r="AT26" s="107"/>
      <c r="AU26" s="1"/>
    </row>
    <row r="27" spans="2:47" ht="19.5" customHeight="1" x14ac:dyDescent="0.25">
      <c r="B27" s="383" t="s">
        <v>5</v>
      </c>
      <c r="C27" s="279"/>
      <c r="D27" s="27"/>
      <c r="E27" s="24">
        <v>140000</v>
      </c>
      <c r="F27" s="89"/>
      <c r="G27" s="27"/>
      <c r="H27" s="124">
        <v>150000</v>
      </c>
      <c r="I27" s="129"/>
      <c r="J27" s="123"/>
      <c r="K27" s="124">
        <v>150000</v>
      </c>
      <c r="L27" s="129"/>
      <c r="M27" s="123"/>
      <c r="N27" s="124">
        <v>150000</v>
      </c>
      <c r="O27" s="129"/>
      <c r="P27" s="123"/>
      <c r="Q27" s="261">
        <v>150000</v>
      </c>
      <c r="R27" s="89"/>
      <c r="S27" s="27"/>
      <c r="T27" s="124">
        <v>166000</v>
      </c>
      <c r="U27" s="89"/>
      <c r="V27" s="27"/>
      <c r="W27" s="124">
        <v>143000</v>
      </c>
      <c r="X27" s="129"/>
      <c r="Y27" s="123"/>
      <c r="Z27" s="124">
        <v>149000</v>
      </c>
      <c r="AA27" s="129"/>
      <c r="AB27" s="123"/>
      <c r="AC27" s="124">
        <v>149000</v>
      </c>
      <c r="AD27" s="135"/>
      <c r="AE27" s="123"/>
      <c r="AF27" s="24">
        <v>149000</v>
      </c>
      <c r="AG27" s="92"/>
      <c r="AH27" s="27"/>
      <c r="AI27" s="24">
        <v>140000</v>
      </c>
      <c r="AJ27" s="92"/>
      <c r="AK27" s="27"/>
      <c r="AL27" s="24">
        <v>136000</v>
      </c>
      <c r="AM27" s="92"/>
      <c r="AN27" s="27"/>
      <c r="AO27" s="281">
        <v>140000</v>
      </c>
      <c r="AP27" s="89"/>
      <c r="AQ27" s="27"/>
      <c r="AR27" s="22">
        <v>140000</v>
      </c>
      <c r="AS27" s="379" t="s">
        <v>5</v>
      </c>
      <c r="AT27" s="107"/>
      <c r="AU27" s="1"/>
    </row>
    <row r="28" spans="2:47" ht="19.5" customHeight="1" x14ac:dyDescent="0.25">
      <c r="B28" s="383"/>
      <c r="C28" s="280">
        <v>72.400000000000006</v>
      </c>
      <c r="D28" s="180"/>
      <c r="E28" s="25"/>
      <c r="F28" s="89">
        <v>70.790000000000006</v>
      </c>
      <c r="G28" s="180"/>
      <c r="H28" s="238"/>
      <c r="I28" s="129">
        <v>66.78</v>
      </c>
      <c r="J28" s="180"/>
      <c r="K28" s="238"/>
      <c r="L28" s="129">
        <v>68.16</v>
      </c>
      <c r="M28" s="180"/>
      <c r="N28" s="238"/>
      <c r="O28" s="129">
        <v>68.13</v>
      </c>
      <c r="P28" s="130"/>
      <c r="Q28" s="268"/>
      <c r="R28" s="89">
        <v>41.29</v>
      </c>
      <c r="S28" s="180"/>
      <c r="T28" s="238"/>
      <c r="U28" s="89">
        <v>147.47</v>
      </c>
      <c r="V28" s="180"/>
      <c r="W28" s="238"/>
      <c r="X28" s="129">
        <v>45.54</v>
      </c>
      <c r="Y28" s="180"/>
      <c r="Z28" s="238"/>
      <c r="AA28" s="129">
        <v>46.76</v>
      </c>
      <c r="AB28" s="180"/>
      <c r="AC28" s="238"/>
      <c r="AD28" s="135">
        <v>46.73</v>
      </c>
      <c r="AE28" s="271"/>
      <c r="AF28" s="25"/>
      <c r="AG28" s="92">
        <v>71.900000000000006</v>
      </c>
      <c r="AH28" s="180"/>
      <c r="AI28" s="25"/>
      <c r="AJ28" s="92">
        <v>66.11</v>
      </c>
      <c r="AK28" s="180"/>
      <c r="AL28" s="25"/>
      <c r="AM28" s="92">
        <v>65.59</v>
      </c>
      <c r="AN28" s="180"/>
      <c r="AO28" s="41"/>
      <c r="AP28" s="89">
        <v>67.47</v>
      </c>
      <c r="AQ28" s="180"/>
      <c r="AR28" s="53"/>
      <c r="AS28" s="379"/>
      <c r="AT28" s="107"/>
      <c r="AU28" s="1"/>
    </row>
    <row r="29" spans="2:47" ht="19.5" customHeight="1" x14ac:dyDescent="0.25">
      <c r="B29" s="383">
        <v>9</v>
      </c>
      <c r="C29" s="278"/>
      <c r="D29" s="21" t="s">
        <v>19</v>
      </c>
      <c r="E29" s="26">
        <f t="shared" ref="E29" si="84">E30*C31</f>
        <v>10063600</v>
      </c>
      <c r="F29" s="90"/>
      <c r="G29" s="21" t="s">
        <v>19</v>
      </c>
      <c r="H29" s="120">
        <f t="shared" ref="H29" si="85">H30*F31</f>
        <v>10547710</v>
      </c>
      <c r="I29" s="236"/>
      <c r="J29" s="21" t="s">
        <v>19</v>
      </c>
      <c r="K29" s="120">
        <f t="shared" ref="K29" si="86">K30*I31</f>
        <v>9950220</v>
      </c>
      <c r="L29" s="236"/>
      <c r="M29" s="21" t="s">
        <v>19</v>
      </c>
      <c r="N29" s="120">
        <f t="shared" ref="N29" si="87">N30*L31</f>
        <v>10155840</v>
      </c>
      <c r="O29" s="236"/>
      <c r="P29" s="21" t="s">
        <v>19</v>
      </c>
      <c r="Q29" s="269">
        <f t="shared" ref="Q29" si="88">Q30*O31</f>
        <v>10151370</v>
      </c>
      <c r="R29" s="90"/>
      <c r="S29" s="21" t="s">
        <v>65</v>
      </c>
      <c r="T29" s="120">
        <f t="shared" ref="T29" si="89">T30*R31</f>
        <v>6812850</v>
      </c>
      <c r="U29" s="90"/>
      <c r="V29" s="21" t="s">
        <v>17</v>
      </c>
      <c r="W29" s="120">
        <f t="shared" ref="W29" si="90">W30*U31</f>
        <v>20940740</v>
      </c>
      <c r="X29" s="236"/>
      <c r="Y29" s="21" t="s">
        <v>18</v>
      </c>
      <c r="Z29" s="120">
        <f t="shared" ref="Z29" si="91">Z30*X31</f>
        <v>6739920</v>
      </c>
      <c r="AA29" s="236"/>
      <c r="AB29" s="21" t="s">
        <v>18</v>
      </c>
      <c r="AC29" s="120">
        <f t="shared" ref="AC29" si="92">AC30*AA31</f>
        <v>6920480</v>
      </c>
      <c r="AD29" s="272"/>
      <c r="AE29" s="21" t="s">
        <v>18</v>
      </c>
      <c r="AF29" s="26">
        <f t="shared" ref="AF29" si="93">AF30*AD31</f>
        <v>6916040</v>
      </c>
      <c r="AG29" s="93"/>
      <c r="AH29" s="21" t="s">
        <v>19</v>
      </c>
      <c r="AI29" s="26">
        <f t="shared" ref="AI29" si="94">AI30*AG31</f>
        <v>9994100</v>
      </c>
      <c r="AJ29" s="93"/>
      <c r="AK29" s="21" t="s">
        <v>19</v>
      </c>
      <c r="AL29" s="26">
        <f t="shared" ref="AL29" si="95">AL30*AJ31</f>
        <v>8924850</v>
      </c>
      <c r="AM29" s="93"/>
      <c r="AN29" s="21" t="s">
        <v>19</v>
      </c>
      <c r="AO29" s="40">
        <f t="shared" ref="AO29" si="96">AO30*AM31</f>
        <v>9117010</v>
      </c>
      <c r="AP29" s="90"/>
      <c r="AQ29" s="21" t="s">
        <v>19</v>
      </c>
      <c r="AR29" s="28">
        <f t="shared" ref="AR29" si="97">AR30*AP31</f>
        <v>9378330</v>
      </c>
      <c r="AS29" s="379">
        <v>12</v>
      </c>
      <c r="AT29" s="107"/>
      <c r="AU29" s="1"/>
    </row>
    <row r="30" spans="2:47" ht="19.5" customHeight="1" x14ac:dyDescent="0.25">
      <c r="B30" s="383" t="s">
        <v>6</v>
      </c>
      <c r="C30" s="279"/>
      <c r="D30" s="27"/>
      <c r="E30" s="24">
        <v>139000</v>
      </c>
      <c r="F30" s="89"/>
      <c r="G30" s="27"/>
      <c r="H30" s="124">
        <v>149000</v>
      </c>
      <c r="I30" s="129"/>
      <c r="J30" s="123"/>
      <c r="K30" s="124">
        <v>149000</v>
      </c>
      <c r="L30" s="129"/>
      <c r="M30" s="123"/>
      <c r="N30" s="124">
        <v>149000</v>
      </c>
      <c r="O30" s="129"/>
      <c r="P30" s="123"/>
      <c r="Q30" s="261">
        <v>149000</v>
      </c>
      <c r="R30" s="89"/>
      <c r="S30" s="27"/>
      <c r="T30" s="124">
        <v>165000</v>
      </c>
      <c r="U30" s="89"/>
      <c r="V30" s="27"/>
      <c r="W30" s="124">
        <v>142000</v>
      </c>
      <c r="X30" s="129"/>
      <c r="Y30" s="123"/>
      <c r="Z30" s="124">
        <v>148000</v>
      </c>
      <c r="AA30" s="129"/>
      <c r="AB30" s="123"/>
      <c r="AC30" s="124">
        <v>148000</v>
      </c>
      <c r="AD30" s="135"/>
      <c r="AE30" s="123"/>
      <c r="AF30" s="24">
        <v>148000</v>
      </c>
      <c r="AG30" s="92"/>
      <c r="AH30" s="27"/>
      <c r="AI30" s="24">
        <v>139000</v>
      </c>
      <c r="AJ30" s="92"/>
      <c r="AK30" s="27"/>
      <c r="AL30" s="24">
        <v>135000</v>
      </c>
      <c r="AM30" s="92"/>
      <c r="AN30" s="27"/>
      <c r="AO30" s="281">
        <v>139000</v>
      </c>
      <c r="AP30" s="89"/>
      <c r="AQ30" s="27"/>
      <c r="AR30" s="22">
        <v>139000</v>
      </c>
      <c r="AS30" s="379" t="s">
        <v>6</v>
      </c>
      <c r="AT30" s="107"/>
      <c r="AU30" s="1"/>
    </row>
    <row r="31" spans="2:47" ht="19.5" customHeight="1" x14ac:dyDescent="0.25">
      <c r="B31" s="383"/>
      <c r="C31" s="280">
        <v>72.400000000000006</v>
      </c>
      <c r="D31" s="180"/>
      <c r="E31" s="25"/>
      <c r="F31" s="89">
        <v>70.790000000000006</v>
      </c>
      <c r="G31" s="180"/>
      <c r="H31" s="238"/>
      <c r="I31" s="129">
        <v>66.78</v>
      </c>
      <c r="J31" s="180"/>
      <c r="K31" s="238"/>
      <c r="L31" s="129">
        <v>68.16</v>
      </c>
      <c r="M31" s="180"/>
      <c r="N31" s="238"/>
      <c r="O31" s="129">
        <v>68.13</v>
      </c>
      <c r="P31" s="130"/>
      <c r="Q31" s="268"/>
      <c r="R31" s="89">
        <v>41.29</v>
      </c>
      <c r="S31" s="180"/>
      <c r="T31" s="238"/>
      <c r="U31" s="89">
        <v>147.47</v>
      </c>
      <c r="V31" s="180"/>
      <c r="W31" s="238"/>
      <c r="X31" s="129">
        <v>45.54</v>
      </c>
      <c r="Y31" s="180"/>
      <c r="Z31" s="238"/>
      <c r="AA31" s="129">
        <v>46.76</v>
      </c>
      <c r="AB31" s="180"/>
      <c r="AC31" s="238"/>
      <c r="AD31" s="135">
        <v>46.73</v>
      </c>
      <c r="AE31" s="271"/>
      <c r="AF31" s="25"/>
      <c r="AG31" s="92">
        <v>71.900000000000006</v>
      </c>
      <c r="AH31" s="180"/>
      <c r="AI31" s="25"/>
      <c r="AJ31" s="92">
        <v>66.11</v>
      </c>
      <c r="AK31" s="180"/>
      <c r="AL31" s="25"/>
      <c r="AM31" s="92">
        <v>65.59</v>
      </c>
      <c r="AN31" s="180"/>
      <c r="AO31" s="41"/>
      <c r="AP31" s="89">
        <v>67.47</v>
      </c>
      <c r="AQ31" s="180"/>
      <c r="AR31" s="53"/>
      <c r="AS31" s="379"/>
      <c r="AT31" s="107"/>
      <c r="AU31" s="1"/>
    </row>
    <row r="32" spans="2:47" ht="20.25" customHeight="1" x14ac:dyDescent="0.25">
      <c r="B32" s="383">
        <v>8</v>
      </c>
      <c r="C32" s="278"/>
      <c r="D32" s="21" t="s">
        <v>19</v>
      </c>
      <c r="E32" s="26">
        <f t="shared" ref="E32" si="98">E33*C34</f>
        <v>0</v>
      </c>
      <c r="F32" s="90"/>
      <c r="G32" s="21" t="s">
        <v>19</v>
      </c>
      <c r="H32" s="120">
        <f t="shared" ref="H32" si="99">H33*F34</f>
        <v>0</v>
      </c>
      <c r="I32" s="236"/>
      <c r="J32" s="21" t="s">
        <v>19</v>
      </c>
      <c r="K32" s="120">
        <f t="shared" ref="K32" si="100">K33*I34</f>
        <v>0</v>
      </c>
      <c r="L32" s="236"/>
      <c r="M32" s="21" t="s">
        <v>19</v>
      </c>
      <c r="N32" s="120">
        <f t="shared" ref="N32" si="101">N33*L34</f>
        <v>0</v>
      </c>
      <c r="O32" s="236"/>
      <c r="P32" s="21" t="s">
        <v>19</v>
      </c>
      <c r="Q32" s="269">
        <f t="shared" ref="Q32" si="102">Q33*O34</f>
        <v>0</v>
      </c>
      <c r="R32" s="90"/>
      <c r="S32" s="21" t="s">
        <v>65</v>
      </c>
      <c r="T32" s="120">
        <f t="shared" ref="T32" si="103">T33*R34</f>
        <v>0</v>
      </c>
      <c r="U32" s="90"/>
      <c r="V32" s="21" t="s">
        <v>17</v>
      </c>
      <c r="W32" s="120">
        <f t="shared" ref="W32" si="104">W33*U34</f>
        <v>0</v>
      </c>
      <c r="X32" s="236"/>
      <c r="Y32" s="21" t="s">
        <v>18</v>
      </c>
      <c r="Z32" s="120">
        <f t="shared" ref="Z32" si="105">Z33*X34</f>
        <v>0</v>
      </c>
      <c r="AA32" s="236"/>
      <c r="AB32" s="21" t="s">
        <v>18</v>
      </c>
      <c r="AC32" s="120">
        <f t="shared" ref="AC32" si="106">AC33*AA34</f>
        <v>0</v>
      </c>
      <c r="AD32" s="272"/>
      <c r="AE32" s="21" t="s">
        <v>18</v>
      </c>
      <c r="AF32" s="26">
        <f t="shared" ref="AF32" si="107">AF33*AD34</f>
        <v>0</v>
      </c>
      <c r="AG32" s="93"/>
      <c r="AH32" s="21" t="s">
        <v>19</v>
      </c>
      <c r="AI32" s="26">
        <f t="shared" ref="AI32" si="108">AI33*AG34</f>
        <v>0</v>
      </c>
      <c r="AJ32" s="93"/>
      <c r="AK32" s="21" t="s">
        <v>19</v>
      </c>
      <c r="AL32" s="26">
        <f t="shared" ref="AL32" si="109">AL33*AJ34</f>
        <v>0</v>
      </c>
      <c r="AM32" s="93"/>
      <c r="AN32" s="21" t="s">
        <v>19</v>
      </c>
      <c r="AO32" s="40">
        <f t="shared" ref="AO32" si="110">AO33*AM34</f>
        <v>0</v>
      </c>
      <c r="AP32" s="90"/>
      <c r="AQ32" s="21" t="s">
        <v>19</v>
      </c>
      <c r="AR32" s="28">
        <f t="shared" ref="AR32" si="111">AR33*AP34</f>
        <v>0</v>
      </c>
      <c r="AS32" s="379">
        <v>11</v>
      </c>
      <c r="AT32" s="107"/>
      <c r="AU32" s="1"/>
    </row>
    <row r="33" spans="2:47" ht="20.25" customHeight="1" x14ac:dyDescent="0.25">
      <c r="B33" s="383" t="s">
        <v>7</v>
      </c>
      <c r="C33" s="279"/>
      <c r="D33" s="27"/>
      <c r="E33" s="24"/>
      <c r="F33" s="89"/>
      <c r="G33" s="27"/>
      <c r="H33" s="124"/>
      <c r="I33" s="129"/>
      <c r="J33" s="123"/>
      <c r="K33" s="124"/>
      <c r="L33" s="129"/>
      <c r="M33" s="123"/>
      <c r="N33" s="124"/>
      <c r="O33" s="129"/>
      <c r="P33" s="123"/>
      <c r="Q33" s="261"/>
      <c r="R33" s="89"/>
      <c r="S33" s="27"/>
      <c r="T33" s="124"/>
      <c r="U33" s="89"/>
      <c r="V33" s="27"/>
      <c r="W33" s="124"/>
      <c r="X33" s="129"/>
      <c r="Y33" s="123"/>
      <c r="Z33" s="124"/>
      <c r="AA33" s="129"/>
      <c r="AB33" s="123"/>
      <c r="AC33" s="124"/>
      <c r="AD33" s="135"/>
      <c r="AE33" s="123"/>
      <c r="AF33" s="24"/>
      <c r="AG33" s="92"/>
      <c r="AH33" s="27"/>
      <c r="AI33" s="24"/>
      <c r="AJ33" s="92"/>
      <c r="AK33" s="27"/>
      <c r="AL33" s="24"/>
      <c r="AM33" s="92"/>
      <c r="AN33" s="27"/>
      <c r="AO33" s="281"/>
      <c r="AP33" s="89"/>
      <c r="AQ33" s="27"/>
      <c r="AR33" s="22"/>
      <c r="AS33" s="379" t="s">
        <v>7</v>
      </c>
      <c r="AT33" s="107"/>
      <c r="AU33" s="1"/>
    </row>
    <row r="34" spans="2:47" ht="20.25" customHeight="1" x14ac:dyDescent="0.25">
      <c r="B34" s="383"/>
      <c r="C34" s="280">
        <v>72.400000000000006</v>
      </c>
      <c r="D34" s="180"/>
      <c r="E34" s="25"/>
      <c r="F34" s="89">
        <v>70.790000000000006</v>
      </c>
      <c r="G34" s="180"/>
      <c r="H34" s="238"/>
      <c r="I34" s="129">
        <v>66.78</v>
      </c>
      <c r="J34" s="180"/>
      <c r="K34" s="238"/>
      <c r="L34" s="129">
        <v>68.16</v>
      </c>
      <c r="M34" s="180"/>
      <c r="N34" s="238"/>
      <c r="O34" s="129">
        <v>68.13</v>
      </c>
      <c r="P34" s="130"/>
      <c r="Q34" s="268"/>
      <c r="R34" s="89">
        <v>41.29</v>
      </c>
      <c r="S34" s="180"/>
      <c r="T34" s="238"/>
      <c r="U34" s="89">
        <v>147.47</v>
      </c>
      <c r="V34" s="180"/>
      <c r="W34" s="238"/>
      <c r="X34" s="129">
        <v>45.54</v>
      </c>
      <c r="Y34" s="180"/>
      <c r="Z34" s="238"/>
      <c r="AA34" s="129">
        <v>46.76</v>
      </c>
      <c r="AB34" s="180"/>
      <c r="AC34" s="238"/>
      <c r="AD34" s="135">
        <v>46.73</v>
      </c>
      <c r="AE34" s="271"/>
      <c r="AF34" s="25"/>
      <c r="AG34" s="92">
        <v>71.900000000000006</v>
      </c>
      <c r="AH34" s="180"/>
      <c r="AI34" s="25"/>
      <c r="AJ34" s="92">
        <v>66.11</v>
      </c>
      <c r="AK34" s="180"/>
      <c r="AL34" s="25"/>
      <c r="AM34" s="92">
        <v>65.59</v>
      </c>
      <c r="AN34" s="180"/>
      <c r="AO34" s="41"/>
      <c r="AP34" s="89">
        <v>67.47</v>
      </c>
      <c r="AQ34" s="180"/>
      <c r="AR34" s="53"/>
      <c r="AS34" s="379"/>
      <c r="AT34" s="107"/>
      <c r="AU34" s="1"/>
    </row>
    <row r="35" spans="2:47" ht="20.25" customHeight="1" x14ac:dyDescent="0.25">
      <c r="B35" s="383">
        <v>7</v>
      </c>
      <c r="C35" s="278"/>
      <c r="D35" s="21" t="s">
        <v>19</v>
      </c>
      <c r="E35" s="26">
        <f t="shared" ref="E35" si="112">E36*C37</f>
        <v>0</v>
      </c>
      <c r="F35" s="90"/>
      <c r="G35" s="21" t="s">
        <v>19</v>
      </c>
      <c r="H35" s="120">
        <f t="shared" ref="H35" si="113">H36*F37</f>
        <v>0</v>
      </c>
      <c r="I35" s="236"/>
      <c r="J35" s="21" t="s">
        <v>19</v>
      </c>
      <c r="K35" s="120">
        <f t="shared" ref="K35" si="114">K36*I37</f>
        <v>0</v>
      </c>
      <c r="L35" s="236"/>
      <c r="M35" s="21" t="s">
        <v>19</v>
      </c>
      <c r="N35" s="120">
        <f t="shared" ref="N35" si="115">N36*L37</f>
        <v>0</v>
      </c>
      <c r="O35" s="236"/>
      <c r="P35" s="21" t="s">
        <v>19</v>
      </c>
      <c r="Q35" s="269">
        <f t="shared" ref="Q35" si="116">Q36*O37</f>
        <v>0</v>
      </c>
      <c r="R35" s="90"/>
      <c r="S35" s="21" t="s">
        <v>65</v>
      </c>
      <c r="T35" s="120">
        <f t="shared" ref="T35" si="117">T36*R37</f>
        <v>0</v>
      </c>
      <c r="U35" s="90"/>
      <c r="V35" s="21" t="s">
        <v>17</v>
      </c>
      <c r="W35" s="120">
        <f t="shared" ref="W35" si="118">W36*U37</f>
        <v>0</v>
      </c>
      <c r="X35" s="236"/>
      <c r="Y35" s="21" t="s">
        <v>18</v>
      </c>
      <c r="Z35" s="120">
        <f t="shared" ref="Z35" si="119">Z36*X37</f>
        <v>0</v>
      </c>
      <c r="AA35" s="236"/>
      <c r="AB35" s="21" t="s">
        <v>18</v>
      </c>
      <c r="AC35" s="120">
        <f t="shared" ref="AC35" si="120">AC36*AA37</f>
        <v>0</v>
      </c>
      <c r="AD35" s="272"/>
      <c r="AE35" s="21" t="s">
        <v>18</v>
      </c>
      <c r="AF35" s="26">
        <f t="shared" ref="AF35" si="121">AF36*AD37</f>
        <v>0</v>
      </c>
      <c r="AG35" s="93"/>
      <c r="AH35" s="21" t="s">
        <v>19</v>
      </c>
      <c r="AI35" s="26">
        <f t="shared" ref="AI35" si="122">AI36*AG37</f>
        <v>0</v>
      </c>
      <c r="AJ35" s="93"/>
      <c r="AK35" s="21" t="s">
        <v>19</v>
      </c>
      <c r="AL35" s="26">
        <f t="shared" ref="AL35" si="123">AL36*AJ37</f>
        <v>0</v>
      </c>
      <c r="AM35" s="93"/>
      <c r="AN35" s="21" t="s">
        <v>19</v>
      </c>
      <c r="AO35" s="40">
        <f t="shared" ref="AO35" si="124">AO36*AM37</f>
        <v>0</v>
      </c>
      <c r="AP35" s="90"/>
      <c r="AQ35" s="21" t="s">
        <v>19</v>
      </c>
      <c r="AR35" s="28">
        <f t="shared" ref="AR35" si="125">AR36*AP37</f>
        <v>0</v>
      </c>
      <c r="AS35" s="379">
        <v>10</v>
      </c>
      <c r="AT35" s="107"/>
      <c r="AU35" s="1"/>
    </row>
    <row r="36" spans="2:47" ht="20.25" customHeight="1" x14ac:dyDescent="0.25">
      <c r="B36" s="383" t="s">
        <v>8</v>
      </c>
      <c r="C36" s="279"/>
      <c r="D36" s="27"/>
      <c r="E36" s="24"/>
      <c r="F36" s="89"/>
      <c r="G36" s="27"/>
      <c r="H36" s="124"/>
      <c r="I36" s="129"/>
      <c r="J36" s="123"/>
      <c r="K36" s="124"/>
      <c r="L36" s="129"/>
      <c r="M36" s="123"/>
      <c r="N36" s="124"/>
      <c r="O36" s="129"/>
      <c r="P36" s="123"/>
      <c r="Q36" s="261"/>
      <c r="R36" s="89"/>
      <c r="S36" s="27"/>
      <c r="T36" s="124"/>
      <c r="U36" s="89"/>
      <c r="V36" s="27"/>
      <c r="W36" s="124"/>
      <c r="X36" s="129"/>
      <c r="Y36" s="123"/>
      <c r="Z36" s="124"/>
      <c r="AA36" s="129"/>
      <c r="AB36" s="123"/>
      <c r="AC36" s="124"/>
      <c r="AD36" s="135"/>
      <c r="AE36" s="123"/>
      <c r="AF36" s="24"/>
      <c r="AG36" s="92"/>
      <c r="AH36" s="27"/>
      <c r="AI36" s="24"/>
      <c r="AJ36" s="92"/>
      <c r="AK36" s="27"/>
      <c r="AL36" s="24"/>
      <c r="AM36" s="92"/>
      <c r="AN36" s="27"/>
      <c r="AO36" s="281"/>
      <c r="AP36" s="89"/>
      <c r="AQ36" s="27"/>
      <c r="AR36" s="22"/>
      <c r="AS36" s="379" t="s">
        <v>8</v>
      </c>
      <c r="AT36" s="107"/>
      <c r="AU36" s="1"/>
    </row>
    <row r="37" spans="2:47" ht="20.25" customHeight="1" x14ac:dyDescent="0.25">
      <c r="B37" s="383"/>
      <c r="C37" s="280">
        <v>72.400000000000006</v>
      </c>
      <c r="D37" s="180"/>
      <c r="E37" s="25"/>
      <c r="F37" s="89">
        <v>70.790000000000006</v>
      </c>
      <c r="G37" s="180"/>
      <c r="H37" s="238"/>
      <c r="I37" s="129">
        <v>66.78</v>
      </c>
      <c r="J37" s="180"/>
      <c r="K37" s="238"/>
      <c r="L37" s="129">
        <v>68.16</v>
      </c>
      <c r="M37" s="180"/>
      <c r="N37" s="238"/>
      <c r="O37" s="129">
        <v>68.13</v>
      </c>
      <c r="P37" s="130"/>
      <c r="Q37" s="268"/>
      <c r="R37" s="89">
        <v>41.29</v>
      </c>
      <c r="S37" s="180"/>
      <c r="T37" s="238"/>
      <c r="U37" s="89">
        <v>147.47</v>
      </c>
      <c r="V37" s="180"/>
      <c r="W37" s="238"/>
      <c r="X37" s="129">
        <v>45.54</v>
      </c>
      <c r="Y37" s="180"/>
      <c r="Z37" s="238"/>
      <c r="AA37" s="129">
        <v>46.76</v>
      </c>
      <c r="AB37" s="180"/>
      <c r="AC37" s="238"/>
      <c r="AD37" s="135">
        <v>46.73</v>
      </c>
      <c r="AE37" s="271"/>
      <c r="AF37" s="25"/>
      <c r="AG37" s="92">
        <v>71.900000000000006</v>
      </c>
      <c r="AH37" s="180"/>
      <c r="AI37" s="25"/>
      <c r="AJ37" s="92">
        <v>66.11</v>
      </c>
      <c r="AK37" s="180"/>
      <c r="AL37" s="25"/>
      <c r="AM37" s="92">
        <v>65.59</v>
      </c>
      <c r="AN37" s="180"/>
      <c r="AO37" s="41"/>
      <c r="AP37" s="89">
        <v>67.47</v>
      </c>
      <c r="AQ37" s="180"/>
      <c r="AR37" s="53"/>
      <c r="AS37" s="379"/>
      <c r="AT37" s="107"/>
      <c r="AU37" s="1"/>
    </row>
    <row r="38" spans="2:47" ht="20.25" customHeight="1" x14ac:dyDescent="0.25">
      <c r="B38" s="383">
        <v>6</v>
      </c>
      <c r="C38" s="278"/>
      <c r="D38" s="21" t="s">
        <v>19</v>
      </c>
      <c r="E38" s="26">
        <f t="shared" ref="E38" si="126">E39*C40</f>
        <v>0</v>
      </c>
      <c r="F38" s="90"/>
      <c r="G38" s="21" t="s">
        <v>19</v>
      </c>
      <c r="H38" s="120">
        <f t="shared" ref="H38" si="127">H39*F40</f>
        <v>0</v>
      </c>
      <c r="I38" s="236"/>
      <c r="J38" s="21" t="s">
        <v>19</v>
      </c>
      <c r="K38" s="120">
        <f t="shared" ref="K38" si="128">K39*I40</f>
        <v>0</v>
      </c>
      <c r="L38" s="236"/>
      <c r="M38" s="21" t="s">
        <v>19</v>
      </c>
      <c r="N38" s="120">
        <f t="shared" ref="N38" si="129">N39*L40</f>
        <v>0</v>
      </c>
      <c r="O38" s="236"/>
      <c r="P38" s="21" t="s">
        <v>19</v>
      </c>
      <c r="Q38" s="269">
        <f t="shared" ref="Q38" si="130">Q39*O40</f>
        <v>0</v>
      </c>
      <c r="R38" s="90"/>
      <c r="S38" s="21" t="s">
        <v>65</v>
      </c>
      <c r="T38" s="120">
        <f t="shared" ref="T38" si="131">T39*R40</f>
        <v>0</v>
      </c>
      <c r="U38" s="90"/>
      <c r="V38" s="21" t="s">
        <v>17</v>
      </c>
      <c r="W38" s="120">
        <f t="shared" ref="W38" si="132">W39*U40</f>
        <v>0</v>
      </c>
      <c r="X38" s="236"/>
      <c r="Y38" s="21" t="s">
        <v>18</v>
      </c>
      <c r="Z38" s="120">
        <f t="shared" ref="Z38" si="133">Z39*X40</f>
        <v>0</v>
      </c>
      <c r="AA38" s="236"/>
      <c r="AB38" s="21" t="s">
        <v>18</v>
      </c>
      <c r="AC38" s="120">
        <f t="shared" ref="AC38" si="134">AC39*AA40</f>
        <v>0</v>
      </c>
      <c r="AD38" s="272"/>
      <c r="AE38" s="21" t="s">
        <v>18</v>
      </c>
      <c r="AF38" s="26">
        <f t="shared" ref="AF38" si="135">AF39*AD40</f>
        <v>0</v>
      </c>
      <c r="AG38" s="93"/>
      <c r="AH38" s="21" t="s">
        <v>19</v>
      </c>
      <c r="AI38" s="26">
        <f t="shared" ref="AI38" si="136">AI39*AG40</f>
        <v>0</v>
      </c>
      <c r="AJ38" s="93"/>
      <c r="AK38" s="21" t="s">
        <v>19</v>
      </c>
      <c r="AL38" s="26">
        <f t="shared" ref="AL38" si="137">AL39*AJ40</f>
        <v>0</v>
      </c>
      <c r="AM38" s="93"/>
      <c r="AN38" s="21" t="s">
        <v>19</v>
      </c>
      <c r="AO38" s="40">
        <f t="shared" ref="AO38" si="138">AO39*AM40</f>
        <v>0</v>
      </c>
      <c r="AP38" s="90"/>
      <c r="AQ38" s="21" t="s">
        <v>19</v>
      </c>
      <c r="AR38" s="28">
        <f t="shared" ref="AR38" si="139">AR39*AP40</f>
        <v>0</v>
      </c>
      <c r="AS38" s="379">
        <v>9</v>
      </c>
      <c r="AT38" s="107"/>
      <c r="AU38" s="1"/>
    </row>
    <row r="39" spans="2:47" ht="20.25" customHeight="1" x14ac:dyDescent="0.25">
      <c r="B39" s="383" t="s">
        <v>9</v>
      </c>
      <c r="C39" s="279"/>
      <c r="D39" s="27"/>
      <c r="E39" s="24"/>
      <c r="F39" s="89"/>
      <c r="G39" s="27"/>
      <c r="H39" s="124"/>
      <c r="I39" s="129"/>
      <c r="J39" s="123"/>
      <c r="K39" s="124"/>
      <c r="L39" s="129"/>
      <c r="M39" s="123"/>
      <c r="N39" s="124"/>
      <c r="O39" s="129"/>
      <c r="P39" s="123"/>
      <c r="Q39" s="261"/>
      <c r="R39" s="89"/>
      <c r="S39" s="27"/>
      <c r="T39" s="124"/>
      <c r="U39" s="89"/>
      <c r="V39" s="27"/>
      <c r="W39" s="124"/>
      <c r="X39" s="129"/>
      <c r="Y39" s="123"/>
      <c r="Z39" s="124"/>
      <c r="AA39" s="129"/>
      <c r="AB39" s="123"/>
      <c r="AC39" s="124"/>
      <c r="AD39" s="135"/>
      <c r="AE39" s="123"/>
      <c r="AF39" s="24"/>
      <c r="AG39" s="92"/>
      <c r="AH39" s="27"/>
      <c r="AI39" s="24"/>
      <c r="AJ39" s="92"/>
      <c r="AK39" s="27"/>
      <c r="AL39" s="24"/>
      <c r="AM39" s="92"/>
      <c r="AN39" s="27"/>
      <c r="AO39" s="281"/>
      <c r="AP39" s="89"/>
      <c r="AQ39" s="27"/>
      <c r="AR39" s="22"/>
      <c r="AS39" s="379" t="s">
        <v>9</v>
      </c>
      <c r="AT39" s="107"/>
      <c r="AU39" s="1"/>
    </row>
    <row r="40" spans="2:47" ht="20.25" customHeight="1" x14ac:dyDescent="0.25">
      <c r="B40" s="383"/>
      <c r="C40" s="280">
        <v>72.400000000000006</v>
      </c>
      <c r="D40" s="180"/>
      <c r="E40" s="25"/>
      <c r="F40" s="89">
        <v>70.790000000000006</v>
      </c>
      <c r="G40" s="180"/>
      <c r="H40" s="238"/>
      <c r="I40" s="129">
        <v>66.78</v>
      </c>
      <c r="J40" s="180"/>
      <c r="K40" s="238"/>
      <c r="L40" s="129">
        <v>68.16</v>
      </c>
      <c r="M40" s="180"/>
      <c r="N40" s="238"/>
      <c r="O40" s="129">
        <v>68.13</v>
      </c>
      <c r="P40" s="130"/>
      <c r="Q40" s="268"/>
      <c r="R40" s="89">
        <v>41.29</v>
      </c>
      <c r="S40" s="180"/>
      <c r="T40" s="238"/>
      <c r="U40" s="89">
        <v>147.47</v>
      </c>
      <c r="V40" s="180"/>
      <c r="W40" s="238"/>
      <c r="X40" s="129">
        <v>45.54</v>
      </c>
      <c r="Y40" s="180"/>
      <c r="Z40" s="238"/>
      <c r="AA40" s="129">
        <v>46.76</v>
      </c>
      <c r="AB40" s="180"/>
      <c r="AC40" s="238"/>
      <c r="AD40" s="135">
        <v>46.73</v>
      </c>
      <c r="AE40" s="271"/>
      <c r="AF40" s="25"/>
      <c r="AG40" s="92">
        <v>71.900000000000006</v>
      </c>
      <c r="AH40" s="180"/>
      <c r="AI40" s="25"/>
      <c r="AJ40" s="92">
        <v>66.11</v>
      </c>
      <c r="AK40" s="180"/>
      <c r="AL40" s="25"/>
      <c r="AM40" s="92">
        <v>65.59</v>
      </c>
      <c r="AN40" s="180"/>
      <c r="AO40" s="41"/>
      <c r="AP40" s="89">
        <v>67.47</v>
      </c>
      <c r="AQ40" s="180"/>
      <c r="AR40" s="53"/>
      <c r="AS40" s="379"/>
      <c r="AT40" s="107"/>
      <c r="AU40" s="1"/>
    </row>
    <row r="41" spans="2:47" ht="20.25" customHeight="1" x14ac:dyDescent="0.25">
      <c r="B41" s="383">
        <v>5</v>
      </c>
      <c r="C41" s="278"/>
      <c r="D41" s="21" t="s">
        <v>19</v>
      </c>
      <c r="E41" s="26">
        <f t="shared" ref="E41" si="140">E42*C43</f>
        <v>9701600</v>
      </c>
      <c r="F41" s="90"/>
      <c r="G41" s="21" t="s">
        <v>19</v>
      </c>
      <c r="H41" s="120">
        <f t="shared" ref="H41" si="141">H42*F43</f>
        <v>10193760</v>
      </c>
      <c r="I41" s="236"/>
      <c r="J41" s="21" t="s">
        <v>19</v>
      </c>
      <c r="K41" s="120">
        <f t="shared" ref="K41" si="142">K42*I43</f>
        <v>9616320</v>
      </c>
      <c r="L41" s="236"/>
      <c r="M41" s="21" t="s">
        <v>19</v>
      </c>
      <c r="N41" s="120">
        <f t="shared" ref="N41" si="143">N42*L43</f>
        <v>9815040</v>
      </c>
      <c r="O41" s="236"/>
      <c r="P41" s="21" t="s">
        <v>19</v>
      </c>
      <c r="Q41" s="269">
        <f t="shared" ref="Q41" si="144">Q42*O43</f>
        <v>9810720</v>
      </c>
      <c r="R41" s="90"/>
      <c r="S41" s="21" t="s">
        <v>65</v>
      </c>
      <c r="T41" s="120">
        <f t="shared" ref="T41" si="145">T42*R43</f>
        <v>6606400</v>
      </c>
      <c r="U41" s="90"/>
      <c r="V41" s="21" t="s">
        <v>17</v>
      </c>
      <c r="W41" s="120">
        <f t="shared" ref="W41" si="146">W42*U43</f>
        <v>20203390</v>
      </c>
      <c r="X41" s="236"/>
      <c r="Y41" s="21" t="s">
        <v>18</v>
      </c>
      <c r="Z41" s="120">
        <f t="shared" ref="Z41" si="147">Z42*X43</f>
        <v>6512220</v>
      </c>
      <c r="AA41" s="236"/>
      <c r="AB41" s="21" t="s">
        <v>18</v>
      </c>
      <c r="AC41" s="120">
        <f t="shared" ref="AC41" si="148">AC42*AA43</f>
        <v>6686680</v>
      </c>
      <c r="AD41" s="272"/>
      <c r="AE41" s="21" t="s">
        <v>18</v>
      </c>
      <c r="AF41" s="26">
        <f t="shared" ref="AF41" si="149">AF42*AD43</f>
        <v>6682390</v>
      </c>
      <c r="AG41" s="93"/>
      <c r="AH41" s="21" t="s">
        <v>19</v>
      </c>
      <c r="AI41" s="26">
        <f t="shared" ref="AI41" si="150">AI42*AG43</f>
        <v>9634600</v>
      </c>
      <c r="AJ41" s="93"/>
      <c r="AK41" s="21" t="s">
        <v>19</v>
      </c>
      <c r="AL41" s="26">
        <f t="shared" ref="AL41" si="151">AL42*AJ43</f>
        <v>8594300</v>
      </c>
      <c r="AM41" s="93"/>
      <c r="AN41" s="21" t="s">
        <v>19</v>
      </c>
      <c r="AO41" s="40">
        <f t="shared" ref="AO41" si="152">AO42*AM43</f>
        <v>8789060</v>
      </c>
      <c r="AP41" s="90"/>
      <c r="AQ41" s="21" t="s">
        <v>19</v>
      </c>
      <c r="AR41" s="28">
        <f t="shared" ref="AR41" si="153">AR42*AP43</f>
        <v>9040980</v>
      </c>
      <c r="AS41" s="379">
        <v>8</v>
      </c>
      <c r="AT41" s="107"/>
      <c r="AU41" s="1"/>
    </row>
    <row r="42" spans="2:47" ht="20.25" customHeight="1" x14ac:dyDescent="0.25">
      <c r="B42" s="383" t="s">
        <v>10</v>
      </c>
      <c r="C42" s="279"/>
      <c r="D42" s="27"/>
      <c r="E42" s="24">
        <v>134000</v>
      </c>
      <c r="F42" s="89"/>
      <c r="G42" s="27"/>
      <c r="H42" s="124">
        <v>144000</v>
      </c>
      <c r="I42" s="129"/>
      <c r="J42" s="123"/>
      <c r="K42" s="124">
        <v>144000</v>
      </c>
      <c r="L42" s="129"/>
      <c r="M42" s="123"/>
      <c r="N42" s="124">
        <v>144000</v>
      </c>
      <c r="O42" s="129"/>
      <c r="P42" s="123"/>
      <c r="Q42" s="261">
        <v>144000</v>
      </c>
      <c r="R42" s="89"/>
      <c r="S42" s="27"/>
      <c r="T42" s="124">
        <v>160000</v>
      </c>
      <c r="U42" s="89"/>
      <c r="V42" s="27"/>
      <c r="W42" s="124">
        <v>137000</v>
      </c>
      <c r="X42" s="129"/>
      <c r="Y42" s="123"/>
      <c r="Z42" s="124">
        <v>143000</v>
      </c>
      <c r="AA42" s="129"/>
      <c r="AB42" s="123"/>
      <c r="AC42" s="124">
        <v>143000</v>
      </c>
      <c r="AD42" s="135"/>
      <c r="AE42" s="123"/>
      <c r="AF42" s="24">
        <v>143000</v>
      </c>
      <c r="AG42" s="92"/>
      <c r="AH42" s="27"/>
      <c r="AI42" s="24">
        <v>134000</v>
      </c>
      <c r="AJ42" s="92"/>
      <c r="AK42" s="27"/>
      <c r="AL42" s="24">
        <v>130000</v>
      </c>
      <c r="AM42" s="92"/>
      <c r="AN42" s="27"/>
      <c r="AO42" s="281">
        <v>134000</v>
      </c>
      <c r="AP42" s="89"/>
      <c r="AQ42" s="27"/>
      <c r="AR42" s="22">
        <v>134000</v>
      </c>
      <c r="AS42" s="379" t="s">
        <v>10</v>
      </c>
      <c r="AT42" s="107"/>
      <c r="AU42" s="1"/>
    </row>
    <row r="43" spans="2:47" ht="20.25" customHeight="1" x14ac:dyDescent="0.25">
      <c r="B43" s="383"/>
      <c r="C43" s="280">
        <v>72.400000000000006</v>
      </c>
      <c r="D43" s="180"/>
      <c r="E43" s="25"/>
      <c r="F43" s="89">
        <v>70.790000000000006</v>
      </c>
      <c r="G43" s="180"/>
      <c r="H43" s="238"/>
      <c r="I43" s="129">
        <v>66.78</v>
      </c>
      <c r="J43" s="180"/>
      <c r="K43" s="238"/>
      <c r="L43" s="129">
        <v>68.16</v>
      </c>
      <c r="M43" s="180"/>
      <c r="N43" s="238"/>
      <c r="O43" s="129">
        <v>68.13</v>
      </c>
      <c r="P43" s="130"/>
      <c r="Q43" s="268"/>
      <c r="R43" s="89">
        <v>41.29</v>
      </c>
      <c r="S43" s="180"/>
      <c r="T43" s="238"/>
      <c r="U43" s="89">
        <v>147.47</v>
      </c>
      <c r="V43" s="180"/>
      <c r="W43" s="238"/>
      <c r="X43" s="129">
        <v>45.54</v>
      </c>
      <c r="Y43" s="180"/>
      <c r="Z43" s="238"/>
      <c r="AA43" s="129">
        <v>46.76</v>
      </c>
      <c r="AB43" s="180"/>
      <c r="AC43" s="238"/>
      <c r="AD43" s="135">
        <v>46.73</v>
      </c>
      <c r="AE43" s="271"/>
      <c r="AF43" s="25"/>
      <c r="AG43" s="92">
        <v>71.900000000000006</v>
      </c>
      <c r="AH43" s="180"/>
      <c r="AI43" s="25"/>
      <c r="AJ43" s="92">
        <v>66.11</v>
      </c>
      <c r="AK43" s="180"/>
      <c r="AL43" s="25"/>
      <c r="AM43" s="92">
        <v>65.59</v>
      </c>
      <c r="AN43" s="180"/>
      <c r="AO43" s="41"/>
      <c r="AP43" s="89">
        <v>67.47</v>
      </c>
      <c r="AQ43" s="180"/>
      <c r="AR43" s="53"/>
      <c r="AS43" s="379"/>
      <c r="AT43" s="107"/>
      <c r="AU43" s="1"/>
    </row>
    <row r="44" spans="2:47" ht="20.25" customHeight="1" x14ac:dyDescent="0.25">
      <c r="B44" s="383">
        <v>4</v>
      </c>
      <c r="C44" s="278"/>
      <c r="D44" s="21" t="s">
        <v>19</v>
      </c>
      <c r="E44" s="26">
        <f t="shared" ref="E44" si="154">E45*C46</f>
        <v>9629200</v>
      </c>
      <c r="F44" s="90"/>
      <c r="G44" s="21" t="s">
        <v>19</v>
      </c>
      <c r="H44" s="120">
        <f t="shared" ref="H44" si="155">H45*F46</f>
        <v>10122970</v>
      </c>
      <c r="I44" s="236"/>
      <c r="J44" s="21" t="s">
        <v>19</v>
      </c>
      <c r="K44" s="120">
        <f t="shared" ref="K44" si="156">K45*I46</f>
        <v>9549540</v>
      </c>
      <c r="L44" s="236"/>
      <c r="M44" s="21" t="s">
        <v>19</v>
      </c>
      <c r="N44" s="120">
        <f t="shared" ref="N44" si="157">N45*L46</f>
        <v>9746880</v>
      </c>
      <c r="O44" s="236"/>
      <c r="P44" s="21" t="s">
        <v>19</v>
      </c>
      <c r="Q44" s="269">
        <f t="shared" ref="Q44" si="158">Q45*O46</f>
        <v>9742590</v>
      </c>
      <c r="R44" s="90"/>
      <c r="S44" s="21" t="s">
        <v>65</v>
      </c>
      <c r="T44" s="120">
        <f t="shared" ref="T44" si="159">T45*R46</f>
        <v>6565110</v>
      </c>
      <c r="U44" s="90"/>
      <c r="V44" s="21" t="s">
        <v>17</v>
      </c>
      <c r="W44" s="120">
        <f t="shared" ref="W44" si="160">W45*U46</f>
        <v>20055920</v>
      </c>
      <c r="X44" s="236"/>
      <c r="Y44" s="21" t="s">
        <v>18</v>
      </c>
      <c r="Z44" s="120">
        <f t="shared" ref="Z44" si="161">Z45*X46</f>
        <v>6466680</v>
      </c>
      <c r="AA44" s="236"/>
      <c r="AB44" s="21" t="s">
        <v>18</v>
      </c>
      <c r="AC44" s="120">
        <f t="shared" ref="AC44" si="162">AC45*AA46</f>
        <v>6639920</v>
      </c>
      <c r="AD44" s="272"/>
      <c r="AE44" s="21" t="s">
        <v>18</v>
      </c>
      <c r="AF44" s="26">
        <f t="shared" ref="AF44" si="163">AF45*AD46</f>
        <v>6635660</v>
      </c>
      <c r="AG44" s="93"/>
      <c r="AH44" s="21" t="s">
        <v>19</v>
      </c>
      <c r="AI44" s="26">
        <f t="shared" ref="AI44" si="164">AI45*AG46</f>
        <v>9562700</v>
      </c>
      <c r="AJ44" s="93"/>
      <c r="AK44" s="21" t="s">
        <v>19</v>
      </c>
      <c r="AL44" s="26">
        <f t="shared" ref="AL44" si="165">AL45*AJ46</f>
        <v>8528190</v>
      </c>
      <c r="AM44" s="93"/>
      <c r="AN44" s="21" t="s">
        <v>19</v>
      </c>
      <c r="AO44" s="40">
        <f t="shared" ref="AO44" si="166">AO45*AM46</f>
        <v>8723470</v>
      </c>
      <c r="AP44" s="90"/>
      <c r="AQ44" s="21" t="s">
        <v>19</v>
      </c>
      <c r="AR44" s="28">
        <f t="shared" ref="AR44" si="167">AR45*AP46</f>
        <v>8973510</v>
      </c>
      <c r="AS44" s="379">
        <v>7</v>
      </c>
      <c r="AT44" s="107"/>
      <c r="AU44" s="1"/>
    </row>
    <row r="45" spans="2:47" ht="20.25" customHeight="1" x14ac:dyDescent="0.25">
      <c r="B45" s="383" t="s">
        <v>11</v>
      </c>
      <c r="C45" s="279"/>
      <c r="D45" s="27"/>
      <c r="E45" s="24">
        <v>133000</v>
      </c>
      <c r="F45" s="89"/>
      <c r="G45" s="27"/>
      <c r="H45" s="124">
        <v>143000</v>
      </c>
      <c r="I45" s="129"/>
      <c r="J45" s="123"/>
      <c r="K45" s="124">
        <v>143000</v>
      </c>
      <c r="L45" s="129"/>
      <c r="M45" s="123"/>
      <c r="N45" s="124">
        <v>143000</v>
      </c>
      <c r="O45" s="129"/>
      <c r="P45" s="123"/>
      <c r="Q45" s="261">
        <v>143000</v>
      </c>
      <c r="R45" s="89"/>
      <c r="S45" s="27"/>
      <c r="T45" s="124">
        <v>159000</v>
      </c>
      <c r="U45" s="89"/>
      <c r="V45" s="27"/>
      <c r="W45" s="124">
        <v>136000</v>
      </c>
      <c r="X45" s="129"/>
      <c r="Y45" s="123"/>
      <c r="Z45" s="124">
        <v>142000</v>
      </c>
      <c r="AA45" s="129"/>
      <c r="AB45" s="123"/>
      <c r="AC45" s="124">
        <v>142000</v>
      </c>
      <c r="AD45" s="135"/>
      <c r="AE45" s="123"/>
      <c r="AF45" s="24">
        <v>142000</v>
      </c>
      <c r="AG45" s="92"/>
      <c r="AH45" s="27"/>
      <c r="AI45" s="24">
        <v>133000</v>
      </c>
      <c r="AJ45" s="92"/>
      <c r="AK45" s="27"/>
      <c r="AL45" s="24">
        <v>129000</v>
      </c>
      <c r="AM45" s="92"/>
      <c r="AN45" s="27"/>
      <c r="AO45" s="281">
        <v>133000</v>
      </c>
      <c r="AP45" s="89"/>
      <c r="AQ45" s="27"/>
      <c r="AR45" s="22">
        <v>133000</v>
      </c>
      <c r="AS45" s="379" t="s">
        <v>11</v>
      </c>
      <c r="AT45" s="107"/>
      <c r="AU45" s="1"/>
    </row>
    <row r="46" spans="2:47" ht="20.25" customHeight="1" x14ac:dyDescent="0.25">
      <c r="B46" s="383"/>
      <c r="C46" s="280">
        <v>72.400000000000006</v>
      </c>
      <c r="D46" s="180"/>
      <c r="E46" s="25"/>
      <c r="F46" s="89">
        <v>70.790000000000006</v>
      </c>
      <c r="G46" s="180"/>
      <c r="H46" s="238"/>
      <c r="I46" s="129">
        <v>66.78</v>
      </c>
      <c r="J46" s="180"/>
      <c r="K46" s="238"/>
      <c r="L46" s="129">
        <v>68.16</v>
      </c>
      <c r="M46" s="180"/>
      <c r="N46" s="238"/>
      <c r="O46" s="129">
        <v>68.13</v>
      </c>
      <c r="P46" s="130"/>
      <c r="Q46" s="268"/>
      <c r="R46" s="89">
        <v>41.29</v>
      </c>
      <c r="S46" s="180"/>
      <c r="T46" s="238"/>
      <c r="U46" s="89">
        <v>147.47</v>
      </c>
      <c r="V46" s="180"/>
      <c r="W46" s="238"/>
      <c r="X46" s="129">
        <v>45.54</v>
      </c>
      <c r="Y46" s="180"/>
      <c r="Z46" s="238"/>
      <c r="AA46" s="129">
        <v>46.76</v>
      </c>
      <c r="AB46" s="180"/>
      <c r="AC46" s="238"/>
      <c r="AD46" s="135">
        <v>46.73</v>
      </c>
      <c r="AE46" s="271"/>
      <c r="AF46" s="25"/>
      <c r="AG46" s="92">
        <v>71.900000000000006</v>
      </c>
      <c r="AH46" s="180"/>
      <c r="AI46" s="25"/>
      <c r="AJ46" s="92">
        <v>66.11</v>
      </c>
      <c r="AK46" s="180"/>
      <c r="AL46" s="25"/>
      <c r="AM46" s="92">
        <v>65.59</v>
      </c>
      <c r="AN46" s="180"/>
      <c r="AO46" s="41"/>
      <c r="AP46" s="89">
        <v>67.47</v>
      </c>
      <c r="AQ46" s="180"/>
      <c r="AR46" s="53"/>
      <c r="AS46" s="379"/>
      <c r="AT46" s="107"/>
      <c r="AU46" s="1"/>
    </row>
    <row r="47" spans="2:47" ht="20.25" customHeight="1" x14ac:dyDescent="0.25">
      <c r="B47" s="383">
        <v>3</v>
      </c>
      <c r="C47" s="278"/>
      <c r="D47" s="21" t="s">
        <v>19</v>
      </c>
      <c r="E47" s="26">
        <f>E48*C49</f>
        <v>9556800</v>
      </c>
      <c r="F47" s="90"/>
      <c r="G47" s="21" t="s">
        <v>19</v>
      </c>
      <c r="H47" s="120">
        <f t="shared" ref="H47" si="168">H48*F49</f>
        <v>10052180</v>
      </c>
      <c r="I47" s="236"/>
      <c r="J47" s="21" t="s">
        <v>19</v>
      </c>
      <c r="K47" s="120">
        <f t="shared" ref="K47" si="169">K48*I49</f>
        <v>9482760</v>
      </c>
      <c r="L47" s="236"/>
      <c r="M47" s="21" t="s">
        <v>19</v>
      </c>
      <c r="N47" s="120">
        <f t="shared" ref="N47" si="170">N48*L49</f>
        <v>9678720</v>
      </c>
      <c r="O47" s="236"/>
      <c r="P47" s="21" t="s">
        <v>19</v>
      </c>
      <c r="Q47" s="269">
        <f t="shared" ref="Q47" si="171">Q48*O49</f>
        <v>9674460</v>
      </c>
      <c r="R47" s="90"/>
      <c r="S47" s="21" t="s">
        <v>65</v>
      </c>
      <c r="T47" s="120">
        <f t="shared" ref="T47" si="172">T48*R49</f>
        <v>6523820</v>
      </c>
      <c r="U47" s="90"/>
      <c r="V47" s="21" t="s">
        <v>17</v>
      </c>
      <c r="W47" s="120">
        <f t="shared" ref="W47" si="173">W48*U49</f>
        <v>19908450</v>
      </c>
      <c r="X47" s="236"/>
      <c r="Y47" s="21" t="s">
        <v>18</v>
      </c>
      <c r="Z47" s="120">
        <f t="shared" ref="Z47" si="174">Z48*X49</f>
        <v>6421140</v>
      </c>
      <c r="AA47" s="236"/>
      <c r="AB47" s="21" t="s">
        <v>18</v>
      </c>
      <c r="AC47" s="120">
        <f t="shared" ref="AC47" si="175">AC48*AA49</f>
        <v>6593160</v>
      </c>
      <c r="AD47" s="272"/>
      <c r="AE47" s="21" t="s">
        <v>18</v>
      </c>
      <c r="AF47" s="26">
        <f>AF48*AD49</f>
        <v>6588930</v>
      </c>
      <c r="AG47" s="93"/>
      <c r="AH47" s="21" t="s">
        <v>19</v>
      </c>
      <c r="AI47" s="26">
        <f>AI48*AG49</f>
        <v>9490800</v>
      </c>
      <c r="AJ47" s="93"/>
      <c r="AK47" s="21" t="s">
        <v>19</v>
      </c>
      <c r="AL47" s="26">
        <f>AL48*AJ49</f>
        <v>8462080</v>
      </c>
      <c r="AM47" s="93"/>
      <c r="AN47" s="21" t="s">
        <v>19</v>
      </c>
      <c r="AO47" s="40">
        <f>AO48*AM49</f>
        <v>8657880</v>
      </c>
      <c r="AP47" s="90"/>
      <c r="AQ47" s="21" t="s">
        <v>19</v>
      </c>
      <c r="AR47" s="28">
        <f>AR48*AP49</f>
        <v>8906040</v>
      </c>
      <c r="AS47" s="379">
        <v>6</v>
      </c>
      <c r="AT47" s="107"/>
      <c r="AU47" s="1"/>
    </row>
    <row r="48" spans="2:47" ht="20.25" customHeight="1" x14ac:dyDescent="0.25">
      <c r="B48" s="383" t="s">
        <v>12</v>
      </c>
      <c r="C48" s="279"/>
      <c r="D48" s="27"/>
      <c r="E48" s="24">
        <v>132000</v>
      </c>
      <c r="F48" s="89"/>
      <c r="G48" s="27"/>
      <c r="H48" s="124">
        <v>142000</v>
      </c>
      <c r="I48" s="129"/>
      <c r="J48" s="123"/>
      <c r="K48" s="124">
        <v>142000</v>
      </c>
      <c r="L48" s="129"/>
      <c r="M48" s="123"/>
      <c r="N48" s="124">
        <v>142000</v>
      </c>
      <c r="O48" s="129"/>
      <c r="P48" s="123"/>
      <c r="Q48" s="261">
        <v>142000</v>
      </c>
      <c r="R48" s="89"/>
      <c r="S48" s="27"/>
      <c r="T48" s="124">
        <v>158000</v>
      </c>
      <c r="U48" s="89"/>
      <c r="V48" s="27"/>
      <c r="W48" s="124">
        <v>135000</v>
      </c>
      <c r="X48" s="129"/>
      <c r="Y48" s="123"/>
      <c r="Z48" s="124">
        <v>141000</v>
      </c>
      <c r="AA48" s="129"/>
      <c r="AB48" s="123"/>
      <c r="AC48" s="124">
        <v>141000</v>
      </c>
      <c r="AD48" s="135"/>
      <c r="AE48" s="123"/>
      <c r="AF48" s="24">
        <v>141000</v>
      </c>
      <c r="AG48" s="92"/>
      <c r="AH48" s="27"/>
      <c r="AI48" s="24">
        <v>132000</v>
      </c>
      <c r="AJ48" s="92"/>
      <c r="AK48" s="27"/>
      <c r="AL48" s="24">
        <v>128000</v>
      </c>
      <c r="AM48" s="92"/>
      <c r="AN48" s="27"/>
      <c r="AO48" s="281">
        <v>132000</v>
      </c>
      <c r="AP48" s="89"/>
      <c r="AQ48" s="27"/>
      <c r="AR48" s="22">
        <v>132000</v>
      </c>
      <c r="AS48" s="379" t="s">
        <v>12</v>
      </c>
      <c r="AT48" s="107"/>
      <c r="AU48" s="1"/>
    </row>
    <row r="49" spans="1:47" ht="20.25" customHeight="1" x14ac:dyDescent="0.25">
      <c r="B49" s="383"/>
      <c r="C49" s="280">
        <v>72.400000000000006</v>
      </c>
      <c r="D49" s="180"/>
      <c r="E49" s="25"/>
      <c r="F49" s="89">
        <v>70.790000000000006</v>
      </c>
      <c r="G49" s="180"/>
      <c r="H49" s="238"/>
      <c r="I49" s="129">
        <v>66.78</v>
      </c>
      <c r="J49" s="180"/>
      <c r="K49" s="238"/>
      <c r="L49" s="129">
        <v>68.16</v>
      </c>
      <c r="M49" s="180"/>
      <c r="N49" s="238"/>
      <c r="O49" s="129">
        <v>68.13</v>
      </c>
      <c r="P49" s="130"/>
      <c r="Q49" s="268"/>
      <c r="R49" s="89">
        <v>41.29</v>
      </c>
      <c r="S49" s="180"/>
      <c r="T49" s="238"/>
      <c r="U49" s="89">
        <v>147.47</v>
      </c>
      <c r="V49" s="180"/>
      <c r="W49" s="238"/>
      <c r="X49" s="129">
        <v>45.54</v>
      </c>
      <c r="Y49" s="180"/>
      <c r="Z49" s="238"/>
      <c r="AA49" s="129">
        <v>46.76</v>
      </c>
      <c r="AB49" s="180"/>
      <c r="AC49" s="238"/>
      <c r="AD49" s="135">
        <v>46.73</v>
      </c>
      <c r="AE49" s="271"/>
      <c r="AF49" s="25"/>
      <c r="AG49" s="92">
        <v>71.900000000000006</v>
      </c>
      <c r="AH49" s="180"/>
      <c r="AI49" s="25"/>
      <c r="AJ49" s="92">
        <v>66.11</v>
      </c>
      <c r="AK49" s="180"/>
      <c r="AL49" s="25"/>
      <c r="AM49" s="92">
        <v>65.59</v>
      </c>
      <c r="AN49" s="180"/>
      <c r="AO49" s="41"/>
      <c r="AP49" s="89">
        <v>67.47</v>
      </c>
      <c r="AQ49" s="180"/>
      <c r="AR49" s="53"/>
      <c r="AS49" s="379"/>
      <c r="AT49" s="107"/>
    </row>
    <row r="50" spans="1:47" ht="20.25" customHeight="1" x14ac:dyDescent="0.25">
      <c r="B50" s="383">
        <v>2</v>
      </c>
      <c r="C50" s="310"/>
      <c r="D50" s="204" t="s">
        <v>20</v>
      </c>
      <c r="E50" s="210">
        <f t="shared" ref="E50" si="176">E51*C52</f>
        <v>0</v>
      </c>
      <c r="F50" s="90"/>
      <c r="G50" s="21" t="s">
        <v>20</v>
      </c>
      <c r="H50" s="120">
        <f t="shared" ref="H50" si="177">H51*F52</f>
        <v>0</v>
      </c>
      <c r="I50" s="236"/>
      <c r="J50" s="21" t="s">
        <v>19</v>
      </c>
      <c r="K50" s="120">
        <f t="shared" ref="K50" si="178">K51*I52</f>
        <v>9148860</v>
      </c>
      <c r="L50" s="236"/>
      <c r="M50" s="21" t="s">
        <v>19</v>
      </c>
      <c r="N50" s="120">
        <f t="shared" ref="N50" si="179">N51*L52</f>
        <v>9337920</v>
      </c>
      <c r="O50" s="236"/>
      <c r="P50" s="21" t="s">
        <v>19</v>
      </c>
      <c r="Q50" s="269">
        <f t="shared" ref="Q50" si="180">Q51*O52</f>
        <v>9333810</v>
      </c>
      <c r="R50" s="90"/>
      <c r="S50" s="21" t="s">
        <v>65</v>
      </c>
      <c r="T50" s="120">
        <f t="shared" ref="T50" si="181">T51*R52</f>
        <v>6317370</v>
      </c>
      <c r="U50" s="90"/>
      <c r="V50" s="21" t="s">
        <v>17</v>
      </c>
      <c r="W50" s="120">
        <f t="shared" ref="W50" si="182">W51*U52</f>
        <v>19138600</v>
      </c>
      <c r="X50" s="236"/>
      <c r="Y50" s="21" t="s">
        <v>18</v>
      </c>
      <c r="Z50" s="120">
        <f t="shared" ref="Z50" si="183">Z51*X52</f>
        <v>6193440</v>
      </c>
      <c r="AA50" s="236"/>
      <c r="AB50" s="21" t="s">
        <v>18</v>
      </c>
      <c r="AC50" s="120">
        <f t="shared" ref="AC50" si="184">AC51*AA52</f>
        <v>6359360</v>
      </c>
      <c r="AD50" s="272"/>
      <c r="AE50" s="21" t="s">
        <v>18</v>
      </c>
      <c r="AF50" s="26">
        <f>AF51*AD52</f>
        <v>6355280</v>
      </c>
      <c r="AG50" s="93"/>
      <c r="AH50" s="21" t="s">
        <v>19</v>
      </c>
      <c r="AI50" s="26">
        <f>AI51*AG52</f>
        <v>0</v>
      </c>
      <c r="AJ50" s="93"/>
      <c r="AK50" s="21" t="s">
        <v>19</v>
      </c>
      <c r="AL50" s="26">
        <f>AL51*AJ52</f>
        <v>0</v>
      </c>
      <c r="AM50" s="93"/>
      <c r="AN50" s="21" t="s">
        <v>19</v>
      </c>
      <c r="AO50" s="40">
        <f>AO51*AM52</f>
        <v>0</v>
      </c>
      <c r="AP50" s="90"/>
      <c r="AQ50" s="21" t="s">
        <v>19</v>
      </c>
      <c r="AR50" s="28">
        <f>AR51*AP52</f>
        <v>0</v>
      </c>
      <c r="AS50" s="379">
        <v>5</v>
      </c>
      <c r="AT50" s="107"/>
    </row>
    <row r="51" spans="1:47" ht="20.25" customHeight="1" x14ac:dyDescent="0.25">
      <c r="B51" s="383" t="s">
        <v>13</v>
      </c>
      <c r="C51" s="311"/>
      <c r="D51" s="312"/>
      <c r="E51" s="211"/>
      <c r="F51" s="89"/>
      <c r="G51" s="27"/>
      <c r="H51" s="124"/>
      <c r="I51" s="129"/>
      <c r="J51" s="123"/>
      <c r="K51" s="124">
        <v>137000</v>
      </c>
      <c r="L51" s="129"/>
      <c r="M51" s="123"/>
      <c r="N51" s="124">
        <v>137000</v>
      </c>
      <c r="O51" s="129"/>
      <c r="P51" s="123"/>
      <c r="Q51" s="261">
        <v>137000</v>
      </c>
      <c r="R51" s="89"/>
      <c r="S51" s="27"/>
      <c r="T51" s="124">
        <v>153000</v>
      </c>
      <c r="U51" s="89"/>
      <c r="V51" s="27"/>
      <c r="W51" s="124">
        <v>130000</v>
      </c>
      <c r="X51" s="129"/>
      <c r="Y51" s="123"/>
      <c r="Z51" s="124">
        <v>136000</v>
      </c>
      <c r="AA51" s="129"/>
      <c r="AB51" s="123"/>
      <c r="AC51" s="124">
        <v>136000</v>
      </c>
      <c r="AD51" s="135"/>
      <c r="AE51" s="123"/>
      <c r="AF51" s="24">
        <v>136000</v>
      </c>
      <c r="AG51" s="92"/>
      <c r="AH51" s="27"/>
      <c r="AI51" s="24"/>
      <c r="AJ51" s="92"/>
      <c r="AK51" s="27"/>
      <c r="AL51" s="24"/>
      <c r="AM51" s="92"/>
      <c r="AN51" s="27"/>
      <c r="AO51" s="281"/>
      <c r="AP51" s="89"/>
      <c r="AQ51" s="27"/>
      <c r="AR51" s="22"/>
      <c r="AS51" s="379" t="s">
        <v>13</v>
      </c>
      <c r="AT51" s="107"/>
    </row>
    <row r="52" spans="1:47" ht="20.25" customHeight="1" x14ac:dyDescent="0.25">
      <c r="B52" s="383"/>
      <c r="C52" s="311">
        <v>106.43</v>
      </c>
      <c r="D52" s="374" t="s">
        <v>147</v>
      </c>
      <c r="E52" s="211"/>
      <c r="F52" s="89">
        <v>105.85</v>
      </c>
      <c r="G52" s="319"/>
      <c r="H52" s="124"/>
      <c r="I52" s="129">
        <v>66.78</v>
      </c>
      <c r="J52" s="319"/>
      <c r="K52" s="124"/>
      <c r="L52" s="129">
        <v>68.16</v>
      </c>
      <c r="M52" s="319"/>
      <c r="N52" s="124"/>
      <c r="O52" s="129">
        <v>68.13</v>
      </c>
      <c r="P52" s="320"/>
      <c r="Q52" s="261"/>
      <c r="R52" s="89">
        <v>41.29</v>
      </c>
      <c r="S52" s="319"/>
      <c r="T52" s="124"/>
      <c r="U52" s="89">
        <v>147.22</v>
      </c>
      <c r="V52" s="319"/>
      <c r="W52" s="124"/>
      <c r="X52" s="129">
        <v>45.54</v>
      </c>
      <c r="Y52" s="319"/>
      <c r="Z52" s="124"/>
      <c r="AA52" s="129">
        <v>46.76</v>
      </c>
      <c r="AB52" s="319"/>
      <c r="AC52" s="124"/>
      <c r="AD52" s="135">
        <v>46.73</v>
      </c>
      <c r="AE52" s="321"/>
      <c r="AF52" s="24"/>
      <c r="AG52" s="92">
        <v>71.819999999999993</v>
      </c>
      <c r="AH52" s="319"/>
      <c r="AI52" s="24"/>
      <c r="AJ52" s="92">
        <v>66.05</v>
      </c>
      <c r="AK52" s="319"/>
      <c r="AL52" s="24"/>
      <c r="AM52" s="92">
        <v>65.59</v>
      </c>
      <c r="AN52" s="319"/>
      <c r="AO52" s="281"/>
      <c r="AP52" s="89">
        <v>67.47</v>
      </c>
      <c r="AQ52" s="319"/>
      <c r="AR52" s="22"/>
      <c r="AS52" s="379"/>
      <c r="AT52" s="107"/>
    </row>
    <row r="53" spans="1:47" ht="31.5" customHeight="1" thickBot="1" x14ac:dyDescent="0.3">
      <c r="B53" s="356">
        <v>1</v>
      </c>
      <c r="C53" s="362">
        <v>557.24</v>
      </c>
      <c r="D53" s="363"/>
      <c r="E53" s="363"/>
      <c r="F53" s="318">
        <v>65.66</v>
      </c>
      <c r="G53" s="363"/>
      <c r="H53" s="363"/>
      <c r="I53" s="318">
        <v>179.99</v>
      </c>
      <c r="J53" s="363"/>
      <c r="K53" s="363"/>
      <c r="L53" s="318"/>
      <c r="M53" s="363"/>
      <c r="N53" s="294"/>
      <c r="O53" s="322"/>
      <c r="P53" s="294"/>
      <c r="Q53" s="294"/>
      <c r="R53" s="294"/>
      <c r="S53" s="294"/>
      <c r="T53" s="294"/>
      <c r="U53" s="294"/>
      <c r="V53" s="294"/>
      <c r="W53" s="294"/>
      <c r="X53" s="294"/>
      <c r="Y53" s="294"/>
      <c r="Z53" s="294"/>
      <c r="AA53" s="294"/>
      <c r="AB53" s="294"/>
      <c r="AC53" s="294"/>
      <c r="AD53" s="294"/>
      <c r="AE53" s="294"/>
      <c r="AF53" s="294"/>
      <c r="AG53" s="294"/>
      <c r="AH53" s="294"/>
      <c r="AI53" s="294"/>
      <c r="AJ53" s="294"/>
      <c r="AK53" s="294"/>
      <c r="AL53" s="294"/>
      <c r="AM53" s="294"/>
      <c r="AN53" s="294"/>
      <c r="AO53" s="294"/>
      <c r="AP53" s="294"/>
      <c r="AQ53" s="294"/>
      <c r="AR53" s="364"/>
      <c r="AS53" s="357">
        <v>1</v>
      </c>
      <c r="AT53" s="107"/>
    </row>
    <row r="54" spans="1:47" ht="35.25" customHeight="1" x14ac:dyDescent="0.25">
      <c r="A54" s="1" t="s">
        <v>61</v>
      </c>
      <c r="B54" s="107"/>
      <c r="C54" s="256">
        <f>SUM(C11:C52)</f>
        <v>1047.6299999999999</v>
      </c>
      <c r="D54" s="257"/>
      <c r="E54" s="257"/>
      <c r="F54" s="256">
        <f>SUM(F11:F52)</f>
        <v>1026.1199999999999</v>
      </c>
      <c r="G54" s="257"/>
      <c r="H54" s="257"/>
      <c r="I54" s="256">
        <f>SUM(I11:I52)</f>
        <v>934.91999999999973</v>
      </c>
      <c r="J54" s="257"/>
      <c r="K54" s="257"/>
      <c r="L54" s="256">
        <f>SUM(L11:L52)</f>
        <v>954.23999999999967</v>
      </c>
      <c r="M54" s="257"/>
      <c r="N54" s="257"/>
      <c r="O54" s="256">
        <f>SUM(O11:O52)</f>
        <v>953.81999999999994</v>
      </c>
      <c r="P54" s="257"/>
      <c r="Q54" s="257"/>
      <c r="R54" s="256">
        <f>SUM(R11:R52)</f>
        <v>578.06000000000006</v>
      </c>
      <c r="S54" s="257"/>
      <c r="T54" s="257"/>
      <c r="U54" s="256">
        <f>SUM(U11:U52)</f>
        <v>2064.33</v>
      </c>
      <c r="V54" s="257"/>
      <c r="W54" s="257"/>
      <c r="X54" s="256">
        <f>SUM(X11:X52)</f>
        <v>637.56000000000006</v>
      </c>
      <c r="Y54" s="257"/>
      <c r="Z54" s="257"/>
      <c r="AA54" s="256">
        <f>SUM(AA11:AA52)</f>
        <v>654.64</v>
      </c>
      <c r="AB54" s="257"/>
      <c r="AC54" s="257"/>
      <c r="AD54" s="256">
        <f>SUM(AD11:AD52)</f>
        <v>654.22000000000014</v>
      </c>
      <c r="AE54" s="257"/>
      <c r="AF54" s="257"/>
      <c r="AG54" s="256">
        <f>SUM(AG11:AG52)</f>
        <v>1006.5199999999998</v>
      </c>
      <c r="AH54" s="257"/>
      <c r="AI54" s="257"/>
      <c r="AJ54" s="256">
        <f>SUM(AJ11:AJ52)</f>
        <v>925.48</v>
      </c>
      <c r="AK54" s="257"/>
      <c r="AL54" s="257"/>
      <c r="AM54" s="256">
        <f>SUM(AM11:AM52)</f>
        <v>918.26000000000033</v>
      </c>
      <c r="AN54" s="257"/>
      <c r="AO54" s="257"/>
      <c r="AP54" s="256">
        <f>SUM(AP11:AP52)</f>
        <v>944.58000000000027</v>
      </c>
      <c r="AQ54" s="257"/>
      <c r="AR54" s="257"/>
      <c r="AS54" s="107"/>
      <c r="AT54" s="251">
        <f>SUM(C54:AP54)</f>
        <v>13300.38</v>
      </c>
    </row>
    <row r="55" spans="1:47" ht="35.25" customHeight="1" x14ac:dyDescent="0.25">
      <c r="A55" s="1" t="s">
        <v>62</v>
      </c>
      <c r="B55" s="107"/>
      <c r="C55" s="256">
        <f>SUM(C53:C53)</f>
        <v>557.24</v>
      </c>
      <c r="D55" s="257"/>
      <c r="E55" s="257"/>
      <c r="F55" s="256">
        <f>SUM(F53:F53)</f>
        <v>65.66</v>
      </c>
      <c r="G55" s="257"/>
      <c r="H55" s="257"/>
      <c r="I55" s="256">
        <f>SUM(I53:I53)</f>
        <v>179.99</v>
      </c>
      <c r="J55" s="257"/>
      <c r="K55" s="257"/>
      <c r="L55" s="256">
        <f>SUM(L53:L53)</f>
        <v>0</v>
      </c>
      <c r="M55" s="257"/>
      <c r="N55" s="257"/>
      <c r="O55" s="256"/>
      <c r="P55" s="257"/>
      <c r="Q55" s="257"/>
      <c r="R55" s="256"/>
      <c r="S55" s="257"/>
      <c r="T55" s="257"/>
      <c r="U55" s="256"/>
      <c r="V55" s="257"/>
      <c r="W55" s="257"/>
      <c r="X55" s="256"/>
      <c r="Y55" s="257"/>
      <c r="Z55" s="257"/>
      <c r="AA55" s="256"/>
      <c r="AB55" s="257"/>
      <c r="AC55" s="257"/>
      <c r="AD55" s="256"/>
      <c r="AE55" s="257"/>
      <c r="AF55" s="257"/>
      <c r="AG55" s="256"/>
      <c r="AH55" s="257"/>
      <c r="AI55" s="257"/>
      <c r="AJ55" s="256"/>
      <c r="AK55" s="257"/>
      <c r="AL55" s="257"/>
      <c r="AM55" s="256"/>
      <c r="AN55" s="257"/>
      <c r="AO55" s="257"/>
      <c r="AP55" s="256"/>
      <c r="AQ55" s="257"/>
      <c r="AR55" s="257"/>
      <c r="AS55" s="107"/>
      <c r="AT55" s="251">
        <f>SUM(C55:AP55)</f>
        <v>802.89</v>
      </c>
    </row>
    <row r="56" spans="1:47" ht="17.25" customHeight="1" x14ac:dyDescent="0.25"/>
    <row r="57" spans="1:47" ht="24.75" customHeight="1" x14ac:dyDescent="0.3">
      <c r="B57" s="102"/>
      <c r="C57" s="161"/>
      <c r="D57" s="161"/>
      <c r="E57" s="161"/>
      <c r="F57" s="161"/>
      <c r="G57" s="162"/>
      <c r="H57" s="385"/>
      <c r="I57" s="386"/>
      <c r="N57" s="167"/>
      <c r="O57" s="163"/>
    </row>
    <row r="58" spans="1:47" ht="24.75" customHeight="1" x14ac:dyDescent="0.3">
      <c r="B58" s="102"/>
      <c r="C58" s="161"/>
      <c r="D58" s="161"/>
      <c r="E58" s="161"/>
      <c r="F58" s="161"/>
      <c r="G58" s="162"/>
      <c r="H58" s="385"/>
      <c r="I58" s="386"/>
      <c r="N58" s="164"/>
      <c r="O58" s="163"/>
    </row>
    <row r="59" spans="1:47" ht="26.25" customHeight="1" x14ac:dyDescent="0.25"/>
    <row r="60" spans="1:47" ht="17.25" customHeight="1" x14ac:dyDescent="0.25"/>
    <row r="61" spans="1:47" s="48" customFormat="1" ht="15" x14ac:dyDescent="0.25">
      <c r="A61" s="387"/>
      <c r="B61" s="387"/>
      <c r="M61" s="1"/>
      <c r="N61" s="1"/>
      <c r="O61" s="1"/>
      <c r="R61" s="12"/>
      <c r="S61" s="12"/>
      <c r="T61" s="16"/>
      <c r="U61" s="12"/>
      <c r="V61" s="12"/>
      <c r="W61" s="16"/>
      <c r="X61" s="16"/>
      <c r="Y61" s="16"/>
      <c r="Z61" s="16"/>
      <c r="AA61" s="16"/>
      <c r="AB61" s="16"/>
      <c r="AC61" s="16"/>
      <c r="AD61" s="12"/>
      <c r="AE61" s="12"/>
      <c r="AF61" s="16"/>
      <c r="AG61" s="12"/>
      <c r="AI61"/>
      <c r="AJ61"/>
      <c r="AK61"/>
      <c r="AL61"/>
      <c r="AM61"/>
      <c r="AN61"/>
      <c r="AO61"/>
      <c r="AP61"/>
      <c r="AQ61"/>
      <c r="AR61"/>
      <c r="AS61" s="20"/>
      <c r="AU61" s="98"/>
    </row>
    <row r="62" spans="1:47" s="48" customFormat="1" ht="20.25" x14ac:dyDescent="0.3">
      <c r="A62" s="1"/>
      <c r="B62" s="3"/>
      <c r="R62" s="12"/>
      <c r="S62" s="12"/>
      <c r="T62" s="12"/>
      <c r="U62" s="12"/>
      <c r="V62" s="12"/>
      <c r="W62" s="12"/>
      <c r="X62" s="12"/>
      <c r="Y62" s="12"/>
      <c r="Z62" s="12"/>
      <c r="AA62" s="12"/>
      <c r="AB62" s="12"/>
      <c r="AC62" s="12"/>
      <c r="AD62" s="12"/>
      <c r="AE62" s="12"/>
      <c r="AF62" s="12"/>
      <c r="AG62" s="12"/>
      <c r="AI62" s="34"/>
      <c r="AJ62" s="34"/>
      <c r="AK62" s="34"/>
      <c r="AL62" s="34" t="s">
        <v>27</v>
      </c>
      <c r="AM62" s="34"/>
      <c r="AN62" s="31"/>
      <c r="AO62" s="358" t="s">
        <v>28</v>
      </c>
      <c r="AP62" s="34"/>
      <c r="AQ62" s="31"/>
      <c r="AR62" s="358"/>
      <c r="AS62" s="20"/>
      <c r="AU62" s="98"/>
    </row>
    <row r="63" spans="1:47" s="48" customFormat="1" ht="26.25" x14ac:dyDescent="0.2">
      <c r="A63" s="1"/>
      <c r="B63" s="165"/>
      <c r="R63" s="59"/>
      <c r="S63" s="59"/>
      <c r="T63" s="59"/>
      <c r="U63" s="59"/>
      <c r="V63" s="59"/>
      <c r="W63" s="59"/>
      <c r="X63" s="59"/>
      <c r="Y63" s="59"/>
      <c r="Z63" s="59"/>
      <c r="AA63" s="59"/>
      <c r="AB63" s="59"/>
      <c r="AC63" s="59"/>
      <c r="AD63" s="59"/>
      <c r="AE63" s="59"/>
      <c r="AF63" s="59"/>
      <c r="AG63" s="59"/>
      <c r="AI63" s="35"/>
      <c r="AJ63" s="35"/>
      <c r="AK63" s="35"/>
      <c r="AL63" s="35"/>
      <c r="AM63" s="35"/>
      <c r="AN63" s="31"/>
      <c r="AO63" s="31"/>
      <c r="AP63" s="35"/>
      <c r="AQ63" s="31"/>
      <c r="AR63" s="31"/>
      <c r="AS63" s="58"/>
      <c r="AU63" s="98"/>
    </row>
    <row r="64" spans="1:47" ht="20.25" x14ac:dyDescent="0.3">
      <c r="A64" s="62"/>
      <c r="B64" s="60"/>
      <c r="R64" s="61"/>
      <c r="S64" s="61"/>
      <c r="T64" s="61"/>
      <c r="U64" s="61"/>
      <c r="V64" s="61"/>
      <c r="W64" s="61"/>
      <c r="X64" s="61"/>
      <c r="Y64" s="61"/>
      <c r="Z64" s="61"/>
      <c r="AA64" s="61"/>
      <c r="AB64" s="61"/>
      <c r="AC64" s="61"/>
      <c r="AD64" s="61"/>
      <c r="AE64" s="61"/>
      <c r="AF64" s="61"/>
      <c r="AG64" s="61"/>
      <c r="AI64" s="35"/>
      <c r="AJ64" s="35"/>
      <c r="AK64" s="35"/>
      <c r="AL64" s="35"/>
      <c r="AM64" s="35"/>
      <c r="AN64" s="36"/>
      <c r="AO64" s="36"/>
      <c r="AP64" s="35"/>
      <c r="AQ64" s="36" t="s">
        <v>29</v>
      </c>
      <c r="AR64" s="36"/>
      <c r="AS64" s="61"/>
    </row>
    <row r="65" spans="1:47" ht="20.25" x14ac:dyDescent="0.3">
      <c r="A65" s="62"/>
      <c r="B65" s="60"/>
      <c r="R65" s="59"/>
      <c r="S65" s="59"/>
      <c r="T65" s="59"/>
      <c r="U65" s="59"/>
      <c r="V65" s="59"/>
      <c r="W65" s="59"/>
      <c r="X65" s="59"/>
      <c r="Y65" s="59"/>
      <c r="Z65" s="59"/>
      <c r="AA65" s="59"/>
      <c r="AB65" s="59"/>
      <c r="AC65" s="59"/>
      <c r="AD65" s="59"/>
      <c r="AE65" s="59"/>
      <c r="AF65" s="59"/>
      <c r="AG65" s="59"/>
      <c r="AI65" s="35"/>
      <c r="AJ65" s="35"/>
      <c r="AK65" s="35"/>
      <c r="AL65" s="35"/>
      <c r="AM65" s="35"/>
      <c r="AN65" s="36"/>
      <c r="AO65" s="36"/>
      <c r="AP65" s="35"/>
      <c r="AQ65" s="36"/>
      <c r="AR65" s="36"/>
      <c r="AS65" s="58"/>
    </row>
    <row r="66" spans="1:47" ht="20.25" x14ac:dyDescent="0.3">
      <c r="A66" s="62"/>
      <c r="B66" s="60"/>
      <c r="R66" s="59"/>
      <c r="S66" s="59"/>
      <c r="T66" s="59"/>
      <c r="U66" s="59"/>
      <c r="V66" s="59"/>
      <c r="W66" s="59"/>
      <c r="X66" s="59"/>
      <c r="Y66" s="59"/>
      <c r="Z66" s="59"/>
      <c r="AA66" s="59"/>
      <c r="AB66" s="59"/>
      <c r="AC66" s="59"/>
      <c r="AD66" s="59"/>
      <c r="AE66" s="59"/>
      <c r="AF66" s="59"/>
      <c r="AG66" s="59"/>
      <c r="AI66" s="35"/>
      <c r="AJ66" s="35"/>
      <c r="AK66" s="35"/>
      <c r="AL66" s="35"/>
      <c r="AM66" s="35"/>
      <c r="AN66" s="36"/>
      <c r="AO66" s="36"/>
      <c r="AP66" s="35"/>
      <c r="AQ66" s="36"/>
      <c r="AR66" s="36"/>
      <c r="AS66" s="58"/>
    </row>
    <row r="67" spans="1:47" ht="18.75" x14ac:dyDescent="0.2">
      <c r="A67" s="62"/>
      <c r="B67" s="17"/>
      <c r="R67" s="59"/>
      <c r="S67" s="59"/>
      <c r="T67" s="59"/>
      <c r="U67" s="59"/>
      <c r="V67" s="59"/>
      <c r="W67" s="59"/>
      <c r="X67" s="59"/>
      <c r="Y67" s="59"/>
      <c r="Z67" s="59"/>
      <c r="AA67" s="59"/>
      <c r="AB67" s="59"/>
      <c r="AC67" s="59"/>
      <c r="AD67" s="59"/>
      <c r="AE67" s="59"/>
      <c r="AF67" s="59"/>
      <c r="AG67" s="59"/>
      <c r="AI67" s="35"/>
      <c r="AJ67" s="35"/>
      <c r="AK67" s="35"/>
      <c r="AL67" s="35"/>
      <c r="AM67" s="35"/>
      <c r="AN67" s="31"/>
      <c r="AO67" s="31"/>
      <c r="AP67" s="35"/>
      <c r="AQ67" s="31"/>
      <c r="AR67" s="31"/>
      <c r="AS67" s="58"/>
    </row>
    <row r="68" spans="1:47" ht="20.25" x14ac:dyDescent="0.3">
      <c r="A68" s="62"/>
      <c r="B68" s="60"/>
      <c r="R68" s="59"/>
      <c r="S68" s="59"/>
      <c r="T68" s="59"/>
      <c r="U68" s="59"/>
      <c r="V68" s="59"/>
      <c r="W68" s="59"/>
      <c r="X68" s="59"/>
      <c r="Y68" s="59"/>
      <c r="Z68" s="59"/>
      <c r="AA68" s="59"/>
      <c r="AB68" s="59"/>
      <c r="AC68" s="59"/>
      <c r="AD68" s="59"/>
      <c r="AE68" s="59"/>
      <c r="AF68" s="59"/>
      <c r="AG68" s="59"/>
      <c r="AI68" s="35"/>
      <c r="AJ68" s="35"/>
      <c r="AK68" s="35"/>
      <c r="AL68" s="35"/>
      <c r="AM68" s="35"/>
      <c r="AN68" s="36"/>
      <c r="AO68" s="36"/>
      <c r="AP68" s="35"/>
      <c r="AQ68" s="36" t="s">
        <v>49</v>
      </c>
      <c r="AR68" s="36"/>
      <c r="AS68" s="58"/>
    </row>
    <row r="69" spans="1:47" ht="20.25" x14ac:dyDescent="0.3">
      <c r="A69" s="17"/>
      <c r="B69" s="60"/>
      <c r="R69" s="59"/>
      <c r="S69" s="59"/>
      <c r="T69" s="59"/>
      <c r="U69" s="59"/>
      <c r="V69" s="59"/>
      <c r="W69" s="59"/>
      <c r="X69" s="59"/>
      <c r="Y69" s="59"/>
      <c r="Z69" s="59"/>
      <c r="AA69" s="59"/>
      <c r="AB69" s="59"/>
      <c r="AC69" s="59"/>
      <c r="AD69" s="59"/>
      <c r="AE69" s="59"/>
      <c r="AF69" s="59"/>
      <c r="AG69" s="59"/>
      <c r="AI69" s="35"/>
      <c r="AJ69" s="35"/>
      <c r="AK69" s="35"/>
      <c r="AL69" s="35"/>
      <c r="AM69" s="35"/>
      <c r="AN69" s="36"/>
      <c r="AO69" s="36"/>
      <c r="AP69" s="35"/>
      <c r="AQ69" s="36"/>
      <c r="AR69" s="36"/>
      <c r="AS69" s="58"/>
    </row>
    <row r="70" spans="1:47" ht="18.75" x14ac:dyDescent="0.2">
      <c r="B70" s="17"/>
      <c r="R70" s="59"/>
      <c r="S70" s="59"/>
      <c r="T70" s="59"/>
      <c r="U70" s="59"/>
      <c r="V70" s="59"/>
      <c r="W70" s="59"/>
      <c r="X70" s="59"/>
      <c r="Y70" s="59"/>
      <c r="Z70" s="59"/>
      <c r="AA70" s="59"/>
      <c r="AB70" s="59"/>
      <c r="AC70" s="59"/>
      <c r="AD70" s="59"/>
      <c r="AE70" s="59"/>
      <c r="AF70" s="59"/>
      <c r="AG70" s="59"/>
      <c r="AI70" s="35"/>
      <c r="AJ70" s="35"/>
      <c r="AK70" s="35"/>
      <c r="AL70" s="35"/>
      <c r="AM70" s="35"/>
      <c r="AN70" s="31"/>
      <c r="AO70" s="31"/>
      <c r="AP70" s="35"/>
      <c r="AQ70" s="31"/>
      <c r="AR70" s="31"/>
      <c r="AS70" s="58"/>
    </row>
    <row r="71" spans="1:47" ht="20.25" x14ac:dyDescent="0.3">
      <c r="B71" s="17"/>
      <c r="R71" s="59"/>
      <c r="S71" s="59"/>
      <c r="T71" s="59"/>
      <c r="U71" s="59"/>
      <c r="V71" s="59"/>
      <c r="W71" s="59"/>
      <c r="X71" s="59"/>
      <c r="Y71" s="59"/>
      <c r="Z71" s="59"/>
      <c r="AA71" s="59"/>
      <c r="AB71" s="59"/>
      <c r="AC71" s="59"/>
      <c r="AD71" s="59"/>
      <c r="AE71" s="59"/>
      <c r="AF71" s="59"/>
      <c r="AG71" s="59"/>
      <c r="AI71" s="35"/>
      <c r="AJ71" s="35"/>
      <c r="AK71" s="35"/>
      <c r="AL71" s="35"/>
      <c r="AM71" s="35"/>
      <c r="AN71" s="36"/>
      <c r="AO71" s="36"/>
      <c r="AP71" s="35"/>
      <c r="AQ71" s="36" t="s">
        <v>30</v>
      </c>
      <c r="AR71" s="36"/>
      <c r="AS71" s="58"/>
    </row>
    <row r="72" spans="1:47" ht="20.25" x14ac:dyDescent="0.3">
      <c r="B72" s="3"/>
      <c r="R72" s="12"/>
      <c r="S72" s="12"/>
      <c r="T72" s="12"/>
      <c r="U72" s="12"/>
      <c r="V72" s="12"/>
      <c r="W72" s="12"/>
      <c r="X72" s="12"/>
      <c r="Y72" s="12"/>
      <c r="Z72" s="12"/>
      <c r="AA72" s="12"/>
      <c r="AB72" s="12"/>
      <c r="AC72" s="12"/>
      <c r="AD72" s="12"/>
      <c r="AE72" s="12"/>
      <c r="AF72" s="12"/>
      <c r="AG72" s="12"/>
      <c r="AI72" s="35"/>
      <c r="AJ72" s="35"/>
      <c r="AK72" s="35"/>
      <c r="AL72" s="35"/>
      <c r="AM72" s="35"/>
      <c r="AN72" s="36"/>
      <c r="AO72" s="36"/>
      <c r="AP72" s="35"/>
      <c r="AQ72" s="36"/>
      <c r="AR72" s="36"/>
      <c r="AS72" s="20"/>
    </row>
    <row r="73" spans="1:47" ht="15" x14ac:dyDescent="0.25">
      <c r="B73" s="1"/>
      <c r="AI73"/>
      <c r="AJ73"/>
      <c r="AK73"/>
      <c r="AL73"/>
      <c r="AM73"/>
      <c r="AN73"/>
      <c r="AO73"/>
      <c r="AP73"/>
      <c r="AQ73"/>
      <c r="AR73"/>
      <c r="AU73" s="1"/>
    </row>
    <row r="74" spans="1:47" ht="15" x14ac:dyDescent="0.25">
      <c r="B74" s="1"/>
      <c r="AI74"/>
      <c r="AJ74"/>
      <c r="AK74"/>
      <c r="AL74"/>
      <c r="AM74"/>
      <c r="AN74"/>
      <c r="AO74"/>
      <c r="AP74"/>
      <c r="AQ74"/>
      <c r="AR74"/>
      <c r="AU74" s="1"/>
    </row>
    <row r="75" spans="1:47" ht="20.25" x14ac:dyDescent="0.3">
      <c r="B75" s="1"/>
      <c r="AI75" s="35"/>
      <c r="AJ75" s="35"/>
      <c r="AK75" s="35"/>
      <c r="AL75" s="35"/>
      <c r="AM75" s="35"/>
      <c r="AN75" s="36"/>
      <c r="AO75"/>
      <c r="AP75" s="35"/>
      <c r="AQ75" s="36" t="s">
        <v>31</v>
      </c>
      <c r="AR75"/>
      <c r="AU75" s="1"/>
    </row>
    <row r="76" spans="1:47" ht="15" x14ac:dyDescent="0.25">
      <c r="B76" s="1"/>
      <c r="AI76"/>
      <c r="AJ76"/>
      <c r="AK76"/>
      <c r="AL76"/>
      <c r="AM76"/>
      <c r="AN76"/>
      <c r="AO76"/>
      <c r="AP76"/>
      <c r="AQ76"/>
      <c r="AR76"/>
      <c r="AU76" s="1"/>
    </row>
  </sheetData>
  <mergeCells count="38">
    <mergeCell ref="B11:B13"/>
    <mergeCell ref="AS11:AS13"/>
    <mergeCell ref="AS9:AS10"/>
    <mergeCell ref="AL2:AO2"/>
    <mergeCell ref="AJ3:AO3"/>
    <mergeCell ref="AJ6:AO6"/>
    <mergeCell ref="B9:B10"/>
    <mergeCell ref="C9:Q9"/>
    <mergeCell ref="R9:AO9"/>
    <mergeCell ref="B14:B16"/>
    <mergeCell ref="AS14:AS16"/>
    <mergeCell ref="B17:B19"/>
    <mergeCell ref="AS17:AS19"/>
    <mergeCell ref="B20:B22"/>
    <mergeCell ref="AS20:AS22"/>
    <mergeCell ref="B23:B25"/>
    <mergeCell ref="AS23:AS25"/>
    <mergeCell ref="B26:B28"/>
    <mergeCell ref="AS26:AS28"/>
    <mergeCell ref="B29:B31"/>
    <mergeCell ref="AS29:AS31"/>
    <mergeCell ref="B32:B34"/>
    <mergeCell ref="AS32:AS34"/>
    <mergeCell ref="B35:B37"/>
    <mergeCell ref="AS35:AS37"/>
    <mergeCell ref="B38:B40"/>
    <mergeCell ref="AS38:AS40"/>
    <mergeCell ref="B41:B43"/>
    <mergeCell ref="AS41:AS43"/>
    <mergeCell ref="B44:B46"/>
    <mergeCell ref="AS44:AS46"/>
    <mergeCell ref="B47:B49"/>
    <mergeCell ref="AS47:AS49"/>
    <mergeCell ref="B50:B52"/>
    <mergeCell ref="AS50:AS52"/>
    <mergeCell ref="H57:I57"/>
    <mergeCell ref="H58:I58"/>
    <mergeCell ref="A61:B61"/>
  </mergeCells>
  <pageMargins left="0.31496062992125984" right="0.31496062992125984" top="0.3543307086614173" bottom="0.39370078740157483" header="0.39370078740157483" footer="0.31496062992125984"/>
  <pageSetup paperSize="8" scale="39" orientation="landscape" r:id="rId1"/>
  <ignoredErrors>
    <ignoredError sqref="C54 F54 I54"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2:AU94"/>
  <sheetViews>
    <sheetView view="pageBreakPreview" topLeftCell="U1" zoomScale="55" zoomScaleNormal="70" zoomScaleSheetLayoutView="55" workbookViewId="0">
      <selection activeCell="AB56" sqref="AB56"/>
    </sheetView>
  </sheetViews>
  <sheetFormatPr defaultRowHeight="15.75" x14ac:dyDescent="0.25"/>
  <cols>
    <col min="1" max="1" width="12.140625" style="1" customWidth="1"/>
    <col min="2" max="2" width="9.85546875" style="3" customWidth="1"/>
    <col min="3" max="3" width="10.7109375" style="20" customWidth="1"/>
    <col min="4" max="4" width="9" style="12" customWidth="1"/>
    <col min="5" max="5" width="18.140625" style="12" customWidth="1"/>
    <col min="6" max="6" width="10.5703125" style="12" bestFit="1" customWidth="1"/>
    <col min="7" max="7" width="10.42578125" style="12" customWidth="1"/>
    <col min="8" max="8" width="14.42578125" style="12" bestFit="1" customWidth="1"/>
    <col min="9" max="9" width="9" style="12" bestFit="1" customWidth="1"/>
    <col min="10" max="10" width="6.42578125" style="12" customWidth="1"/>
    <col min="11" max="11" width="15.85546875" style="12" customWidth="1"/>
    <col min="12" max="12" width="9.140625" style="12" customWidth="1"/>
    <col min="13" max="13" width="7.85546875" style="12" customWidth="1"/>
    <col min="14" max="14" width="15.140625" style="12" customWidth="1"/>
    <col min="15" max="15" width="10.5703125" style="12" bestFit="1" customWidth="1"/>
    <col min="16" max="16" width="7.85546875" style="12" customWidth="1"/>
    <col min="17" max="17" width="14.42578125" style="12" bestFit="1" customWidth="1"/>
    <col min="18" max="18" width="10.5703125" style="12" bestFit="1" customWidth="1"/>
    <col min="19" max="19" width="7.5703125" style="12" customWidth="1"/>
    <col min="20" max="20" width="16.140625" style="12" customWidth="1"/>
    <col min="21" max="21" width="9" style="12" bestFit="1" customWidth="1"/>
    <col min="22" max="22" width="8.140625" style="12" customWidth="1"/>
    <col min="23" max="23" width="15.7109375" style="12" customWidth="1"/>
    <col min="24" max="24" width="10.5703125" style="12" bestFit="1" customWidth="1"/>
    <col min="25" max="25" width="8.5703125" style="12" customWidth="1"/>
    <col min="26" max="26" width="16.5703125" style="12" customWidth="1"/>
    <col min="27" max="27" width="10.5703125" style="12" bestFit="1" customWidth="1"/>
    <col min="28" max="28" width="6.42578125" style="12" customWidth="1"/>
    <col min="29" max="29" width="18.28515625" style="12" customWidth="1"/>
    <col min="30" max="30" width="16.140625" customWidth="1"/>
    <col min="31" max="31" width="9.7109375" customWidth="1"/>
    <col min="32" max="32" width="17.7109375" customWidth="1"/>
    <col min="33" max="33" width="9" bestFit="1" customWidth="1"/>
    <col min="34" max="34" width="8.28515625" customWidth="1"/>
    <col min="35" max="35" width="18.7109375" customWidth="1"/>
    <col min="36" max="36" width="9.85546875" customWidth="1"/>
    <col min="37" max="37" width="7.85546875" customWidth="1"/>
    <col min="38" max="38" width="17.85546875" customWidth="1"/>
    <col min="39" max="39" width="10.5703125" bestFit="1" customWidth="1"/>
    <col min="40" max="40" width="10.140625" customWidth="1"/>
    <col min="41" max="41" width="17.140625" customWidth="1"/>
    <col min="42" max="42" width="12.140625" customWidth="1"/>
    <col min="43" max="43" width="21.28515625" customWidth="1"/>
    <col min="44" max="45" width="17.28515625" customWidth="1"/>
    <col min="46" max="46" width="15.28515625" customWidth="1"/>
  </cols>
  <sheetData>
    <row r="2" spans="1:45" ht="30" customHeight="1" x14ac:dyDescent="0.3">
      <c r="AJ2" s="30"/>
      <c r="AK2" s="30"/>
      <c r="AL2" s="388" t="s">
        <v>25</v>
      </c>
      <c r="AM2" s="388"/>
      <c r="AN2" s="388"/>
      <c r="AO2" s="388"/>
      <c r="AP2" s="169"/>
      <c r="AQ2" s="212"/>
    </row>
    <row r="3" spans="1:45" ht="33.75" customHeight="1" x14ac:dyDescent="0.3">
      <c r="AJ3" s="389" t="s">
        <v>26</v>
      </c>
      <c r="AK3" s="389"/>
      <c r="AL3" s="389"/>
      <c r="AM3" s="389"/>
      <c r="AN3" s="389"/>
      <c r="AO3" s="389"/>
      <c r="AP3" s="170"/>
      <c r="AQ3" s="213"/>
    </row>
    <row r="4" spans="1:45" ht="20.25" x14ac:dyDescent="0.3">
      <c r="AJ4" s="31"/>
      <c r="AK4" s="31"/>
      <c r="AL4" s="32"/>
      <c r="AM4" s="32"/>
      <c r="AN4" s="32"/>
      <c r="AO4" s="32"/>
      <c r="AP4" s="32"/>
      <c r="AQ4" s="32"/>
    </row>
    <row r="5" spans="1:45" ht="26.25" x14ac:dyDescent="0.25">
      <c r="B5" s="100" t="s">
        <v>39</v>
      </c>
      <c r="AJ5" s="33"/>
      <c r="AK5" s="33"/>
      <c r="AL5" s="33"/>
      <c r="AM5" s="33"/>
      <c r="AN5" s="33"/>
      <c r="AO5" s="33"/>
      <c r="AP5" s="33"/>
      <c r="AQ5" s="33"/>
    </row>
    <row r="6" spans="1:45" ht="28.5" x14ac:dyDescent="0.3">
      <c r="B6" s="101" t="s">
        <v>40</v>
      </c>
      <c r="AJ6" s="389" t="s">
        <v>54</v>
      </c>
      <c r="AK6" s="389"/>
      <c r="AL6" s="389"/>
      <c r="AM6" s="389"/>
      <c r="AN6" s="389"/>
      <c r="AO6" s="389"/>
      <c r="AP6" s="170"/>
      <c r="AQ6" s="213"/>
    </row>
    <row r="7" spans="1:45" ht="21" thickBot="1" x14ac:dyDescent="0.35">
      <c r="A7" s="2"/>
      <c r="B7" s="1"/>
      <c r="C7" s="18"/>
      <c r="G7" s="6"/>
      <c r="H7" s="6"/>
      <c r="I7" s="6"/>
      <c r="J7" s="6"/>
      <c r="K7" s="6"/>
      <c r="L7" s="6"/>
      <c r="M7" s="6"/>
      <c r="N7" s="6"/>
      <c r="O7" s="6"/>
      <c r="P7" s="6"/>
      <c r="Q7" s="6"/>
      <c r="R7" s="6"/>
      <c r="S7" s="6"/>
      <c r="T7" s="6"/>
      <c r="U7" s="6"/>
      <c r="V7" s="6"/>
      <c r="W7" s="6"/>
      <c r="X7" s="6"/>
      <c r="Y7" s="6"/>
      <c r="Z7" s="6"/>
      <c r="AA7" s="6"/>
      <c r="AB7" s="6"/>
      <c r="AC7" s="6"/>
      <c r="AP7" s="170"/>
      <c r="AQ7" s="213"/>
    </row>
    <row r="8" spans="1:45" s="13" customFormat="1" x14ac:dyDescent="0.25">
      <c r="A8" s="57"/>
      <c r="B8" s="394" t="s">
        <v>15</v>
      </c>
      <c r="C8" s="396" t="s">
        <v>22</v>
      </c>
      <c r="D8" s="397"/>
      <c r="E8" s="397"/>
      <c r="F8" s="397"/>
      <c r="G8" s="397"/>
      <c r="H8" s="397"/>
      <c r="I8" s="397"/>
      <c r="J8" s="397"/>
      <c r="K8" s="397"/>
      <c r="L8" s="397"/>
      <c r="M8" s="397"/>
      <c r="N8" s="397"/>
      <c r="O8" s="397"/>
      <c r="P8" s="397"/>
      <c r="Q8" s="398"/>
      <c r="R8" s="396" t="s">
        <v>23</v>
      </c>
      <c r="S8" s="397"/>
      <c r="T8" s="397"/>
      <c r="U8" s="397"/>
      <c r="V8" s="397"/>
      <c r="W8" s="397"/>
      <c r="X8" s="397"/>
      <c r="Y8" s="397"/>
      <c r="Z8" s="397"/>
      <c r="AA8" s="397"/>
      <c r="AB8" s="397"/>
      <c r="AC8" s="398"/>
      <c r="AD8" s="396" t="s">
        <v>24</v>
      </c>
      <c r="AE8" s="397"/>
      <c r="AF8" s="397"/>
      <c r="AG8" s="397"/>
      <c r="AH8" s="397"/>
      <c r="AI8" s="397"/>
      <c r="AJ8" s="397"/>
      <c r="AK8" s="397"/>
      <c r="AL8" s="397"/>
      <c r="AM8" s="397"/>
      <c r="AN8" s="397"/>
      <c r="AO8" s="398"/>
      <c r="AP8" s="402" t="s">
        <v>15</v>
      </c>
      <c r="AQ8" s="214"/>
      <c r="AR8"/>
      <c r="AS8"/>
    </row>
    <row r="9" spans="1:45" x14ac:dyDescent="0.25">
      <c r="A9" s="42"/>
      <c r="B9" s="395"/>
      <c r="C9" s="19" t="s">
        <v>0</v>
      </c>
      <c r="D9" s="8"/>
      <c r="E9" s="9">
        <v>1</v>
      </c>
      <c r="F9" s="8" t="s">
        <v>0</v>
      </c>
      <c r="G9" s="8"/>
      <c r="H9" s="9">
        <v>2</v>
      </c>
      <c r="I9" s="8" t="s">
        <v>0</v>
      </c>
      <c r="J9" s="8"/>
      <c r="K9" s="9">
        <v>3</v>
      </c>
      <c r="L9" s="8" t="s">
        <v>0</v>
      </c>
      <c r="M9" s="8"/>
      <c r="N9" s="9">
        <v>4</v>
      </c>
      <c r="O9" s="8" t="s">
        <v>0</v>
      </c>
      <c r="P9" s="8"/>
      <c r="Q9" s="11">
        <v>5</v>
      </c>
      <c r="R9" s="7" t="s">
        <v>0</v>
      </c>
      <c r="S9" s="8"/>
      <c r="T9" s="9">
        <v>1</v>
      </c>
      <c r="U9" s="8" t="s">
        <v>0</v>
      </c>
      <c r="V9" s="8"/>
      <c r="W9" s="9">
        <v>2</v>
      </c>
      <c r="X9" s="8" t="s">
        <v>0</v>
      </c>
      <c r="Y9" s="8"/>
      <c r="Z9" s="9">
        <v>3</v>
      </c>
      <c r="AA9" s="8" t="s">
        <v>0</v>
      </c>
      <c r="AB9" s="8"/>
      <c r="AC9" s="11">
        <v>4</v>
      </c>
      <c r="AD9" s="7" t="s">
        <v>0</v>
      </c>
      <c r="AE9" s="8"/>
      <c r="AF9" s="9">
        <v>1</v>
      </c>
      <c r="AG9" s="10" t="s">
        <v>0</v>
      </c>
      <c r="AH9" s="8"/>
      <c r="AI9" s="9">
        <v>2</v>
      </c>
      <c r="AJ9" s="10" t="s">
        <v>0</v>
      </c>
      <c r="AK9" s="8"/>
      <c r="AL9" s="9">
        <v>3</v>
      </c>
      <c r="AM9" s="10" t="s">
        <v>0</v>
      </c>
      <c r="AN9" s="8"/>
      <c r="AO9" s="11">
        <v>4</v>
      </c>
      <c r="AP9" s="403"/>
      <c r="AQ9" s="214"/>
    </row>
    <row r="10" spans="1:45" s="43" customFormat="1" ht="23.25" customHeight="1" x14ac:dyDescent="0.25">
      <c r="A10" s="42"/>
      <c r="B10" s="399">
        <v>21</v>
      </c>
      <c r="C10" s="192">
        <v>96</v>
      </c>
      <c r="D10" s="171" t="s">
        <v>19</v>
      </c>
      <c r="E10" s="175">
        <f>E11*C12</f>
        <v>9855320</v>
      </c>
      <c r="F10" s="185">
        <v>97</v>
      </c>
      <c r="G10" s="171" t="s">
        <v>19</v>
      </c>
      <c r="H10" s="175">
        <f>H11*F12</f>
        <v>10516465</v>
      </c>
      <c r="I10" s="185">
        <v>98</v>
      </c>
      <c r="J10" s="171" t="s">
        <v>18</v>
      </c>
      <c r="K10" s="175">
        <f>K11*I12</f>
        <v>6921684</v>
      </c>
      <c r="L10" s="185">
        <v>99</v>
      </c>
      <c r="M10" s="171" t="s">
        <v>18</v>
      </c>
      <c r="N10" s="175">
        <f>N11*L12</f>
        <v>7386562</v>
      </c>
      <c r="O10" s="143">
        <v>100</v>
      </c>
      <c r="P10" s="21" t="s">
        <v>20</v>
      </c>
      <c r="Q10" s="28">
        <f>Q11*O12</f>
        <v>14841750</v>
      </c>
      <c r="R10" s="140">
        <v>177</v>
      </c>
      <c r="S10" s="21" t="s">
        <v>20</v>
      </c>
      <c r="T10" s="26">
        <f>T11*R12</f>
        <v>13644800</v>
      </c>
      <c r="U10" s="185">
        <v>178</v>
      </c>
      <c r="V10" s="171" t="s">
        <v>18</v>
      </c>
      <c r="W10" s="175">
        <f>W11*U12</f>
        <v>8685000</v>
      </c>
      <c r="X10" s="185">
        <v>179</v>
      </c>
      <c r="Y10" s="171" t="s">
        <v>19</v>
      </c>
      <c r="Z10" s="175">
        <f>Z11*X12</f>
        <v>11503900</v>
      </c>
      <c r="AA10" s="143">
        <v>180</v>
      </c>
      <c r="AB10" s="21" t="s">
        <v>20</v>
      </c>
      <c r="AC10" s="28">
        <f>AC11*AA12</f>
        <v>14602800.000000002</v>
      </c>
      <c r="AD10" s="233">
        <v>257</v>
      </c>
      <c r="AE10" s="171" t="s">
        <v>20</v>
      </c>
      <c r="AF10" s="172">
        <f>AF11*AD12</f>
        <v>14454400</v>
      </c>
      <c r="AG10" s="185">
        <v>258</v>
      </c>
      <c r="AH10" s="171" t="s">
        <v>18</v>
      </c>
      <c r="AI10" s="175">
        <f>AI11*AG12</f>
        <v>8006250</v>
      </c>
      <c r="AJ10" s="190">
        <v>259</v>
      </c>
      <c r="AK10" s="171" t="s">
        <v>18</v>
      </c>
      <c r="AL10" s="175">
        <f>AL11*AJ12</f>
        <v>7867800</v>
      </c>
      <c r="AM10" s="143">
        <v>260</v>
      </c>
      <c r="AN10" s="21" t="s">
        <v>19</v>
      </c>
      <c r="AO10" s="28">
        <f>AO11*AM12</f>
        <v>14812000</v>
      </c>
      <c r="AP10" s="404">
        <v>21</v>
      </c>
      <c r="AQ10" s="214"/>
      <c r="AR10" s="206">
        <f>SUM(AL10,AI10,AC10,W10,Q10)</f>
        <v>54003600</v>
      </c>
      <c r="AS10" s="45"/>
    </row>
    <row r="11" spans="1:45" s="43" customFormat="1" ht="23.25" customHeight="1" x14ac:dyDescent="0.25">
      <c r="A11" s="42"/>
      <c r="B11" s="400"/>
      <c r="C11" s="193"/>
      <c r="D11" s="173"/>
      <c r="E11" s="166">
        <v>148000</v>
      </c>
      <c r="F11" s="186"/>
      <c r="G11" s="173"/>
      <c r="H11" s="166">
        <v>155500</v>
      </c>
      <c r="I11" s="186"/>
      <c r="J11" s="173"/>
      <c r="K11" s="166">
        <v>158900</v>
      </c>
      <c r="L11" s="186"/>
      <c r="M11" s="173"/>
      <c r="N11" s="166">
        <v>157900</v>
      </c>
      <c r="O11" s="109"/>
      <c r="P11" s="27"/>
      <c r="Q11" s="126">
        <v>175000</v>
      </c>
      <c r="R11" s="108"/>
      <c r="S11" s="110"/>
      <c r="T11" s="24">
        <v>160000</v>
      </c>
      <c r="U11" s="186"/>
      <c r="V11" s="187"/>
      <c r="W11" s="166">
        <v>180000</v>
      </c>
      <c r="X11" s="186"/>
      <c r="Y11" s="187"/>
      <c r="Z11" s="166">
        <v>170000</v>
      </c>
      <c r="AA11" s="109"/>
      <c r="AB11" s="110"/>
      <c r="AC11" s="22">
        <v>172000</v>
      </c>
      <c r="AD11" s="193"/>
      <c r="AE11" s="187"/>
      <c r="AF11" s="168">
        <v>160000</v>
      </c>
      <c r="AG11" s="186"/>
      <c r="AH11" s="187"/>
      <c r="AI11" s="166">
        <v>183000</v>
      </c>
      <c r="AJ11" s="176"/>
      <c r="AK11" s="187"/>
      <c r="AL11" s="166">
        <v>180000</v>
      </c>
      <c r="AM11" s="109"/>
      <c r="AN11" s="110"/>
      <c r="AO11" s="126">
        <v>175000</v>
      </c>
      <c r="AP11" s="405"/>
      <c r="AQ11" s="214"/>
    </row>
    <row r="12" spans="1:45" s="43" customFormat="1" ht="23.25" customHeight="1" x14ac:dyDescent="0.25">
      <c r="A12" s="42"/>
      <c r="B12" s="401"/>
      <c r="C12" s="194">
        <v>66.59</v>
      </c>
      <c r="D12" s="179">
        <v>0.03</v>
      </c>
      <c r="E12" s="178"/>
      <c r="F12" s="188">
        <v>67.63</v>
      </c>
      <c r="G12" s="179">
        <v>0.03</v>
      </c>
      <c r="H12" s="189"/>
      <c r="I12" s="188">
        <v>43.56</v>
      </c>
      <c r="J12" s="179">
        <v>0.03</v>
      </c>
      <c r="K12" s="189"/>
      <c r="L12" s="188">
        <v>46.78</v>
      </c>
      <c r="M12" s="179">
        <v>0.03</v>
      </c>
      <c r="N12" s="189"/>
      <c r="O12" s="112">
        <v>84.81</v>
      </c>
      <c r="P12" s="276"/>
      <c r="Q12" s="114"/>
      <c r="R12" s="108">
        <v>85.28</v>
      </c>
      <c r="S12" s="180"/>
      <c r="T12" s="25"/>
      <c r="U12" s="188">
        <v>48.25</v>
      </c>
      <c r="V12" s="174" t="s">
        <v>47</v>
      </c>
      <c r="W12" s="189"/>
      <c r="X12" s="188">
        <v>67.67</v>
      </c>
      <c r="Y12" s="179">
        <v>0.03</v>
      </c>
      <c r="Z12" s="189"/>
      <c r="AA12" s="92">
        <v>84.9</v>
      </c>
      <c r="AB12" s="180"/>
      <c r="AC12" s="114"/>
      <c r="AD12" s="193">
        <v>90.34</v>
      </c>
      <c r="AE12" s="179">
        <v>0.03</v>
      </c>
      <c r="AF12" s="179"/>
      <c r="AG12" s="177">
        <v>43.75</v>
      </c>
      <c r="AH12" s="179">
        <v>0.03</v>
      </c>
      <c r="AI12" s="189"/>
      <c r="AJ12" s="181">
        <v>43.71</v>
      </c>
      <c r="AK12" s="174" t="s">
        <v>46</v>
      </c>
      <c r="AL12" s="189"/>
      <c r="AM12" s="92">
        <v>84.64</v>
      </c>
      <c r="AN12" s="180"/>
      <c r="AO12" s="114"/>
      <c r="AP12" s="406"/>
      <c r="AQ12" s="214"/>
      <c r="AR12" s="205">
        <f>SUM(AJ12,AG12,AA12,U12,O12)</f>
        <v>305.42</v>
      </c>
    </row>
    <row r="13" spans="1:45" s="43" customFormat="1" ht="21.75" customHeight="1" x14ac:dyDescent="0.25">
      <c r="A13" s="42"/>
      <c r="B13" s="392">
        <v>20</v>
      </c>
      <c r="C13" s="150">
        <v>91</v>
      </c>
      <c r="D13" s="69" t="s">
        <v>19</v>
      </c>
      <c r="E13" s="70">
        <f>E14*C15</f>
        <v>0</v>
      </c>
      <c r="F13" s="144">
        <v>92</v>
      </c>
      <c r="G13" s="69" t="s">
        <v>19</v>
      </c>
      <c r="H13" s="70">
        <f>H14*F15</f>
        <v>11902880</v>
      </c>
      <c r="I13" s="144">
        <v>93</v>
      </c>
      <c r="J13" s="69" t="s">
        <v>18</v>
      </c>
      <c r="K13" s="70">
        <f>K14*I15</f>
        <v>7230960</v>
      </c>
      <c r="L13" s="144">
        <v>94</v>
      </c>
      <c r="M13" s="69" t="s">
        <v>18</v>
      </c>
      <c r="N13" s="70">
        <f>N14*L15</f>
        <v>0</v>
      </c>
      <c r="O13" s="144">
        <v>95</v>
      </c>
      <c r="P13" s="69" t="s">
        <v>20</v>
      </c>
      <c r="Q13" s="86">
        <f>Q14*O15</f>
        <v>0</v>
      </c>
      <c r="R13" s="150">
        <v>173</v>
      </c>
      <c r="S13" s="69" t="s">
        <v>20</v>
      </c>
      <c r="T13" s="70">
        <f>T14*R15</f>
        <v>0</v>
      </c>
      <c r="U13" s="144">
        <v>174</v>
      </c>
      <c r="V13" s="69" t="s">
        <v>18</v>
      </c>
      <c r="W13" s="70">
        <f>W14*U15</f>
        <v>0</v>
      </c>
      <c r="X13" s="144">
        <v>175</v>
      </c>
      <c r="Y13" s="69" t="s">
        <v>19</v>
      </c>
      <c r="Z13" s="70">
        <f>Z14*X15</f>
        <v>0</v>
      </c>
      <c r="AA13" s="216">
        <v>176</v>
      </c>
      <c r="AB13" s="217" t="s">
        <v>20</v>
      </c>
      <c r="AC13" s="218">
        <f>AC14*AA15</f>
        <v>0</v>
      </c>
      <c r="AD13" s="230">
        <v>253</v>
      </c>
      <c r="AE13" s="217" t="s">
        <v>20</v>
      </c>
      <c r="AF13" s="226">
        <f>AF14*AD15</f>
        <v>0</v>
      </c>
      <c r="AG13" s="216">
        <v>254</v>
      </c>
      <c r="AH13" s="217" t="s">
        <v>18</v>
      </c>
      <c r="AI13" s="226">
        <f>AI14*AG15</f>
        <v>0</v>
      </c>
      <c r="AJ13" s="149">
        <v>255</v>
      </c>
      <c r="AK13" s="69" t="s">
        <v>18</v>
      </c>
      <c r="AL13" s="70">
        <f>AL14*AJ15</f>
        <v>0</v>
      </c>
      <c r="AM13" s="149">
        <v>256</v>
      </c>
      <c r="AN13" s="69" t="s">
        <v>19</v>
      </c>
      <c r="AO13" s="86">
        <f>AO14*AM15</f>
        <v>0</v>
      </c>
      <c r="AP13" s="407">
        <v>20</v>
      </c>
      <c r="AQ13" s="214"/>
    </row>
    <row r="14" spans="1:45" s="43" customFormat="1" ht="15.75" customHeight="1" x14ac:dyDescent="0.25">
      <c r="A14" s="42"/>
      <c r="B14" s="392" t="s">
        <v>4</v>
      </c>
      <c r="C14" s="78"/>
      <c r="D14" s="72"/>
      <c r="E14" s="73"/>
      <c r="F14" s="76"/>
      <c r="G14" s="72"/>
      <c r="H14" s="73">
        <f>H35+A14</f>
        <v>176000</v>
      </c>
      <c r="I14" s="76"/>
      <c r="J14" s="72"/>
      <c r="K14" s="73">
        <f>K35+A14</f>
        <v>166000</v>
      </c>
      <c r="L14" s="76"/>
      <c r="M14" s="72"/>
      <c r="N14" s="73"/>
      <c r="O14" s="76"/>
      <c r="P14" s="72"/>
      <c r="Q14" s="77"/>
      <c r="R14" s="78"/>
      <c r="S14" s="157"/>
      <c r="T14" s="73"/>
      <c r="U14" s="76"/>
      <c r="V14" s="157"/>
      <c r="W14" s="73"/>
      <c r="X14" s="76"/>
      <c r="Y14" s="157"/>
      <c r="Z14" s="73"/>
      <c r="AA14" s="219"/>
      <c r="AB14" s="220"/>
      <c r="AC14" s="221"/>
      <c r="AD14" s="227"/>
      <c r="AE14" s="231"/>
      <c r="AF14" s="228"/>
      <c r="AG14" s="219"/>
      <c r="AH14" s="220"/>
      <c r="AI14" s="228"/>
      <c r="AJ14" s="87"/>
      <c r="AK14" s="157"/>
      <c r="AL14" s="73"/>
      <c r="AM14" s="87"/>
      <c r="AN14" s="157"/>
      <c r="AO14" s="77"/>
      <c r="AP14" s="407" t="s">
        <v>4</v>
      </c>
      <c r="AQ14" s="214"/>
    </row>
    <row r="15" spans="1:45" s="43" customFormat="1" ht="20.25" customHeight="1" x14ac:dyDescent="0.25">
      <c r="A15" s="42"/>
      <c r="B15" s="392"/>
      <c r="C15" s="158">
        <v>66.59</v>
      </c>
      <c r="D15" s="74"/>
      <c r="E15" s="75"/>
      <c r="F15" s="81">
        <v>67.63</v>
      </c>
      <c r="G15" s="74"/>
      <c r="H15" s="159"/>
      <c r="I15" s="81">
        <v>43.56</v>
      </c>
      <c r="J15" s="74"/>
      <c r="K15" s="159"/>
      <c r="L15" s="81">
        <v>46.78</v>
      </c>
      <c r="M15" s="74"/>
      <c r="N15" s="159"/>
      <c r="O15" s="81">
        <v>84.81</v>
      </c>
      <c r="P15" s="74"/>
      <c r="Q15" s="160"/>
      <c r="R15" s="78">
        <v>85.28</v>
      </c>
      <c r="S15" s="74"/>
      <c r="T15" s="75"/>
      <c r="U15" s="81">
        <v>48.25</v>
      </c>
      <c r="V15" s="74"/>
      <c r="W15" s="159"/>
      <c r="X15" s="81">
        <v>67.67</v>
      </c>
      <c r="Y15" s="74"/>
      <c r="Z15" s="159"/>
      <c r="AA15" s="222">
        <v>84.9</v>
      </c>
      <c r="AB15" s="223" t="s">
        <v>45</v>
      </c>
      <c r="AC15" s="224"/>
      <c r="AD15" s="227">
        <v>90.34</v>
      </c>
      <c r="AE15" s="346" t="s">
        <v>60</v>
      </c>
      <c r="AF15" s="229"/>
      <c r="AG15" s="222">
        <v>43.75</v>
      </c>
      <c r="AH15" s="347" t="s">
        <v>60</v>
      </c>
      <c r="AI15" s="348"/>
      <c r="AJ15" s="88">
        <v>43.71</v>
      </c>
      <c r="AK15" s="74"/>
      <c r="AL15" s="159"/>
      <c r="AM15" s="88">
        <v>84.64</v>
      </c>
      <c r="AN15" s="74"/>
      <c r="AO15" s="160"/>
      <c r="AP15" s="407"/>
      <c r="AQ15" s="214"/>
    </row>
    <row r="16" spans="1:45" ht="18" customHeight="1" x14ac:dyDescent="0.25">
      <c r="A16" s="42"/>
      <c r="B16" s="392">
        <v>19</v>
      </c>
      <c r="C16" s="142">
        <v>86</v>
      </c>
      <c r="D16" s="69" t="s">
        <v>19</v>
      </c>
      <c r="E16" s="70">
        <f>E17*C18</f>
        <v>0</v>
      </c>
      <c r="F16" s="145">
        <v>87</v>
      </c>
      <c r="G16" s="54" t="s">
        <v>19</v>
      </c>
      <c r="H16" s="55">
        <f>H17*F18</f>
        <v>0</v>
      </c>
      <c r="I16" s="145">
        <v>88</v>
      </c>
      <c r="J16" s="54" t="s">
        <v>18</v>
      </c>
      <c r="K16" s="55">
        <f>K17*I18</f>
        <v>0</v>
      </c>
      <c r="L16" s="145">
        <v>89</v>
      </c>
      <c r="M16" s="54" t="s">
        <v>18</v>
      </c>
      <c r="N16" s="55">
        <f>N17*L18</f>
        <v>0</v>
      </c>
      <c r="O16" s="145">
        <v>90</v>
      </c>
      <c r="P16" s="54" t="s">
        <v>20</v>
      </c>
      <c r="Q16" s="56">
        <f>Q17*O18</f>
        <v>0</v>
      </c>
      <c r="R16" s="151">
        <v>169</v>
      </c>
      <c r="S16" s="54" t="s">
        <v>20</v>
      </c>
      <c r="T16" s="55">
        <f>T17*R18</f>
        <v>0</v>
      </c>
      <c r="U16" s="145">
        <v>170</v>
      </c>
      <c r="V16" s="54" t="s">
        <v>18</v>
      </c>
      <c r="W16" s="55">
        <f>W17*U18</f>
        <v>0</v>
      </c>
      <c r="X16" s="145">
        <v>171</v>
      </c>
      <c r="Y16" s="54" t="s">
        <v>19</v>
      </c>
      <c r="Z16" s="55">
        <f>Z17*X18</f>
        <v>0</v>
      </c>
      <c r="AA16" s="148">
        <v>172</v>
      </c>
      <c r="AB16" s="54" t="s">
        <v>20</v>
      </c>
      <c r="AC16" s="56">
        <f>AC17*AA18</f>
        <v>0</v>
      </c>
      <c r="AD16" s="153">
        <v>249</v>
      </c>
      <c r="AE16" s="54" t="s">
        <v>20</v>
      </c>
      <c r="AF16" s="55">
        <f>AF17*AD18</f>
        <v>0</v>
      </c>
      <c r="AG16" s="148">
        <v>250</v>
      </c>
      <c r="AH16" s="54" t="s">
        <v>18</v>
      </c>
      <c r="AI16" s="55">
        <f>AI17*AG18</f>
        <v>0</v>
      </c>
      <c r="AJ16" s="148">
        <v>251</v>
      </c>
      <c r="AK16" s="54" t="s">
        <v>18</v>
      </c>
      <c r="AL16" s="55">
        <f>AL17*AJ18</f>
        <v>0</v>
      </c>
      <c r="AM16" s="148">
        <v>252</v>
      </c>
      <c r="AN16" s="54" t="s">
        <v>19</v>
      </c>
      <c r="AO16" s="56">
        <f>AO17*AM18</f>
        <v>0</v>
      </c>
      <c r="AP16" s="407">
        <v>19</v>
      </c>
      <c r="AQ16" s="214"/>
    </row>
    <row r="17" spans="1:44" ht="18" customHeight="1" x14ac:dyDescent="0.25">
      <c r="A17" s="42"/>
      <c r="B17" s="392" t="s">
        <v>5</v>
      </c>
      <c r="C17" s="71"/>
      <c r="D17" s="72"/>
      <c r="E17" s="73"/>
      <c r="F17" s="76"/>
      <c r="G17" s="72"/>
      <c r="H17" s="73"/>
      <c r="I17" s="76"/>
      <c r="J17" s="72"/>
      <c r="K17" s="73"/>
      <c r="L17" s="76"/>
      <c r="M17" s="72"/>
      <c r="N17" s="73"/>
      <c r="O17" s="76"/>
      <c r="P17" s="72"/>
      <c r="Q17" s="77"/>
      <c r="R17" s="78"/>
      <c r="S17" s="157"/>
      <c r="T17" s="73"/>
      <c r="U17" s="76"/>
      <c r="V17" s="157"/>
      <c r="W17" s="73"/>
      <c r="X17" s="76"/>
      <c r="Y17" s="157"/>
      <c r="Z17" s="73"/>
      <c r="AA17" s="87"/>
      <c r="AB17" s="157"/>
      <c r="AC17" s="77"/>
      <c r="AD17" s="78"/>
      <c r="AE17" s="80"/>
      <c r="AF17" s="73"/>
      <c r="AG17" s="87"/>
      <c r="AH17" s="79"/>
      <c r="AI17" s="73"/>
      <c r="AJ17" s="87"/>
      <c r="AK17" s="79"/>
      <c r="AL17" s="73"/>
      <c r="AM17" s="87"/>
      <c r="AN17" s="79"/>
      <c r="AO17" s="77"/>
      <c r="AP17" s="407" t="s">
        <v>5</v>
      </c>
      <c r="AQ17" s="214"/>
    </row>
    <row r="18" spans="1:44" ht="18" customHeight="1" x14ac:dyDescent="0.25">
      <c r="A18" s="42"/>
      <c r="B18" s="392"/>
      <c r="C18" s="71">
        <v>66.59</v>
      </c>
      <c r="D18" s="74"/>
      <c r="E18" s="75"/>
      <c r="F18" s="81">
        <v>67.63</v>
      </c>
      <c r="G18" s="74"/>
      <c r="H18" s="82"/>
      <c r="I18" s="81">
        <v>43.56</v>
      </c>
      <c r="J18" s="74"/>
      <c r="K18" s="82"/>
      <c r="L18" s="81">
        <v>46.78</v>
      </c>
      <c r="M18" s="74"/>
      <c r="N18" s="82"/>
      <c r="O18" s="81">
        <v>84.81</v>
      </c>
      <c r="P18" s="74"/>
      <c r="Q18" s="83"/>
      <c r="R18" s="78">
        <v>85.28</v>
      </c>
      <c r="S18" s="74"/>
      <c r="T18" s="75"/>
      <c r="U18" s="81">
        <v>48.25</v>
      </c>
      <c r="V18" s="74"/>
      <c r="W18" s="159"/>
      <c r="X18" s="81">
        <v>67.67</v>
      </c>
      <c r="Y18" s="74"/>
      <c r="Z18" s="159"/>
      <c r="AA18" s="88">
        <v>84.9</v>
      </c>
      <c r="AB18" s="74"/>
      <c r="AC18" s="160"/>
      <c r="AD18" s="78">
        <v>90.34</v>
      </c>
      <c r="AE18" s="84"/>
      <c r="AF18" s="75"/>
      <c r="AG18" s="88">
        <v>43.75</v>
      </c>
      <c r="AH18" s="74"/>
      <c r="AI18" s="82"/>
      <c r="AJ18" s="88">
        <v>43.71</v>
      </c>
      <c r="AK18" s="74"/>
      <c r="AL18" s="82"/>
      <c r="AM18" s="88">
        <v>84.64</v>
      </c>
      <c r="AN18" s="74"/>
      <c r="AO18" s="83"/>
      <c r="AP18" s="407"/>
      <c r="AQ18" s="214"/>
      <c r="AR18" s="43"/>
    </row>
    <row r="19" spans="1:44" ht="18" customHeight="1" x14ac:dyDescent="0.25">
      <c r="A19" s="57"/>
      <c r="B19" s="392">
        <v>18</v>
      </c>
      <c r="C19" s="142">
        <v>81</v>
      </c>
      <c r="D19" s="69" t="s">
        <v>19</v>
      </c>
      <c r="E19" s="70">
        <f>E20*C21</f>
        <v>0</v>
      </c>
      <c r="F19" s="144">
        <v>82</v>
      </c>
      <c r="G19" s="69" t="s">
        <v>19</v>
      </c>
      <c r="H19" s="70">
        <f>H20*F21</f>
        <v>0</v>
      </c>
      <c r="I19" s="144">
        <v>83</v>
      </c>
      <c r="J19" s="69" t="s">
        <v>18</v>
      </c>
      <c r="K19" s="70">
        <f>K20*I21</f>
        <v>0</v>
      </c>
      <c r="L19" s="144">
        <v>84</v>
      </c>
      <c r="M19" s="69" t="s">
        <v>18</v>
      </c>
      <c r="N19" s="70">
        <f>N20*L21</f>
        <v>0</v>
      </c>
      <c r="O19" s="144">
        <v>85</v>
      </c>
      <c r="P19" s="69" t="s">
        <v>20</v>
      </c>
      <c r="Q19" s="86">
        <f>Q20*O21</f>
        <v>0</v>
      </c>
      <c r="R19" s="150">
        <v>165</v>
      </c>
      <c r="S19" s="69" t="s">
        <v>20</v>
      </c>
      <c r="T19" s="70">
        <f>T20*R21</f>
        <v>0</v>
      </c>
      <c r="U19" s="144">
        <v>166</v>
      </c>
      <c r="V19" s="69" t="s">
        <v>18</v>
      </c>
      <c r="W19" s="70">
        <f>W20*U21</f>
        <v>0</v>
      </c>
      <c r="X19" s="144">
        <v>167</v>
      </c>
      <c r="Y19" s="69" t="s">
        <v>19</v>
      </c>
      <c r="Z19" s="70">
        <f>Z20*X21</f>
        <v>0</v>
      </c>
      <c r="AA19" s="149">
        <v>168</v>
      </c>
      <c r="AB19" s="69" t="s">
        <v>20</v>
      </c>
      <c r="AC19" s="86">
        <f>AC20*AA21</f>
        <v>0</v>
      </c>
      <c r="AD19" s="154">
        <v>245</v>
      </c>
      <c r="AE19" s="69" t="s">
        <v>20</v>
      </c>
      <c r="AF19" s="70">
        <f>AF20*AD21</f>
        <v>0</v>
      </c>
      <c r="AG19" s="149">
        <v>246</v>
      </c>
      <c r="AH19" s="69" t="s">
        <v>18</v>
      </c>
      <c r="AI19" s="70">
        <f>AI20*AG21</f>
        <v>0</v>
      </c>
      <c r="AJ19" s="149">
        <v>247</v>
      </c>
      <c r="AK19" s="69" t="s">
        <v>18</v>
      </c>
      <c r="AL19" s="70">
        <f>AL20*AJ21</f>
        <v>0</v>
      </c>
      <c r="AM19" s="149">
        <v>248</v>
      </c>
      <c r="AN19" s="69" t="s">
        <v>19</v>
      </c>
      <c r="AO19" s="86">
        <f>AO20*AM21</f>
        <v>0</v>
      </c>
      <c r="AP19" s="407">
        <v>18</v>
      </c>
      <c r="AQ19" s="214"/>
    </row>
    <row r="20" spans="1:44" ht="18" customHeight="1" x14ac:dyDescent="0.25">
      <c r="A20" s="57"/>
      <c r="B20" s="392" t="s">
        <v>6</v>
      </c>
      <c r="C20" s="71"/>
      <c r="D20" s="72"/>
      <c r="E20" s="73"/>
      <c r="F20" s="76"/>
      <c r="G20" s="72"/>
      <c r="H20" s="73"/>
      <c r="I20" s="76"/>
      <c r="J20" s="72"/>
      <c r="K20" s="73"/>
      <c r="L20" s="76"/>
      <c r="M20" s="72"/>
      <c r="N20" s="73"/>
      <c r="O20" s="76"/>
      <c r="P20" s="72"/>
      <c r="Q20" s="77"/>
      <c r="R20" s="78"/>
      <c r="S20" s="157"/>
      <c r="T20" s="73"/>
      <c r="U20" s="76"/>
      <c r="V20" s="157"/>
      <c r="W20" s="73"/>
      <c r="X20" s="76"/>
      <c r="Y20" s="157"/>
      <c r="Z20" s="73"/>
      <c r="AA20" s="87"/>
      <c r="AB20" s="157"/>
      <c r="AC20" s="77"/>
      <c r="AD20" s="78"/>
      <c r="AE20" s="80"/>
      <c r="AF20" s="73"/>
      <c r="AG20" s="87"/>
      <c r="AH20" s="79"/>
      <c r="AI20" s="73"/>
      <c r="AJ20" s="87"/>
      <c r="AK20" s="79"/>
      <c r="AL20" s="73"/>
      <c r="AM20" s="87"/>
      <c r="AN20" s="79"/>
      <c r="AO20" s="77"/>
      <c r="AP20" s="407" t="s">
        <v>6</v>
      </c>
      <c r="AQ20" s="214"/>
    </row>
    <row r="21" spans="1:44" ht="18" customHeight="1" x14ac:dyDescent="0.25">
      <c r="A21" s="57"/>
      <c r="B21" s="392"/>
      <c r="C21" s="71">
        <v>66.59</v>
      </c>
      <c r="D21" s="74"/>
      <c r="E21" s="75"/>
      <c r="F21" s="81">
        <v>67.63</v>
      </c>
      <c r="G21" s="74"/>
      <c r="H21" s="82"/>
      <c r="I21" s="81">
        <v>43.56</v>
      </c>
      <c r="J21" s="74"/>
      <c r="K21" s="82"/>
      <c r="L21" s="81">
        <v>46.78</v>
      </c>
      <c r="M21" s="74"/>
      <c r="N21" s="82"/>
      <c r="O21" s="81">
        <v>84.81</v>
      </c>
      <c r="P21" s="74"/>
      <c r="Q21" s="83"/>
      <c r="R21" s="78">
        <v>85.28</v>
      </c>
      <c r="S21" s="74"/>
      <c r="T21" s="75"/>
      <c r="U21" s="81">
        <v>48.25</v>
      </c>
      <c r="V21" s="74"/>
      <c r="W21" s="159"/>
      <c r="X21" s="81">
        <v>67.67</v>
      </c>
      <c r="Y21" s="74"/>
      <c r="Z21" s="159"/>
      <c r="AA21" s="88">
        <v>84.9</v>
      </c>
      <c r="AB21" s="74"/>
      <c r="AC21" s="160"/>
      <c r="AD21" s="78">
        <v>90.34</v>
      </c>
      <c r="AE21" s="84"/>
      <c r="AF21" s="75"/>
      <c r="AG21" s="88">
        <v>43.75</v>
      </c>
      <c r="AH21" s="74"/>
      <c r="AI21" s="82"/>
      <c r="AJ21" s="88">
        <v>43.71</v>
      </c>
      <c r="AK21" s="74"/>
      <c r="AL21" s="82"/>
      <c r="AM21" s="88">
        <v>84.64</v>
      </c>
      <c r="AN21" s="74"/>
      <c r="AO21" s="83"/>
      <c r="AP21" s="407"/>
      <c r="AQ21" s="214"/>
      <c r="AR21" s="43"/>
    </row>
    <row r="22" spans="1:44" ht="18" customHeight="1" x14ac:dyDescent="0.25">
      <c r="A22" s="57"/>
      <c r="B22" s="392">
        <v>17</v>
      </c>
      <c r="C22" s="142">
        <v>76</v>
      </c>
      <c r="D22" s="69" t="s">
        <v>19</v>
      </c>
      <c r="E22" s="70">
        <f>E23*C24</f>
        <v>0</v>
      </c>
      <c r="F22" s="144">
        <v>77</v>
      </c>
      <c r="G22" s="69" t="s">
        <v>19</v>
      </c>
      <c r="H22" s="70">
        <f>H23*F24</f>
        <v>0</v>
      </c>
      <c r="I22" s="144">
        <v>78</v>
      </c>
      <c r="J22" s="69" t="s">
        <v>18</v>
      </c>
      <c r="K22" s="70">
        <f>K23*I24</f>
        <v>0</v>
      </c>
      <c r="L22" s="144">
        <v>79</v>
      </c>
      <c r="M22" s="69" t="s">
        <v>18</v>
      </c>
      <c r="N22" s="70">
        <f>N23*L24</f>
        <v>0</v>
      </c>
      <c r="O22" s="144">
        <v>80</v>
      </c>
      <c r="P22" s="69" t="s">
        <v>20</v>
      </c>
      <c r="Q22" s="86">
        <f>Q23*O24</f>
        <v>0</v>
      </c>
      <c r="R22" s="150">
        <v>161</v>
      </c>
      <c r="S22" s="69" t="s">
        <v>20</v>
      </c>
      <c r="T22" s="70">
        <f>T23*R24</f>
        <v>0</v>
      </c>
      <c r="U22" s="144">
        <v>162</v>
      </c>
      <c r="V22" s="69" t="s">
        <v>18</v>
      </c>
      <c r="W22" s="70">
        <f>W23*U24</f>
        <v>0</v>
      </c>
      <c r="X22" s="144">
        <v>163</v>
      </c>
      <c r="Y22" s="69" t="s">
        <v>19</v>
      </c>
      <c r="Z22" s="70">
        <f>Z23*X24</f>
        <v>0</v>
      </c>
      <c r="AA22" s="149">
        <v>164</v>
      </c>
      <c r="AB22" s="69" t="s">
        <v>20</v>
      </c>
      <c r="AC22" s="86">
        <f>AC23*AA24</f>
        <v>0</v>
      </c>
      <c r="AD22" s="154">
        <v>241</v>
      </c>
      <c r="AE22" s="69" t="s">
        <v>20</v>
      </c>
      <c r="AF22" s="70">
        <f>AF23*AD24</f>
        <v>0</v>
      </c>
      <c r="AG22" s="149">
        <v>242</v>
      </c>
      <c r="AH22" s="69" t="s">
        <v>18</v>
      </c>
      <c r="AI22" s="70">
        <f>AI23*AG24</f>
        <v>0</v>
      </c>
      <c r="AJ22" s="149">
        <v>243</v>
      </c>
      <c r="AK22" s="69" t="s">
        <v>18</v>
      </c>
      <c r="AL22" s="70">
        <f>AL23*AJ24</f>
        <v>0</v>
      </c>
      <c r="AM22" s="149">
        <v>244</v>
      </c>
      <c r="AN22" s="69" t="s">
        <v>19</v>
      </c>
      <c r="AO22" s="86">
        <f>AO23*AM24</f>
        <v>0</v>
      </c>
      <c r="AP22" s="407">
        <v>17</v>
      </c>
      <c r="AQ22" s="214"/>
    </row>
    <row r="23" spans="1:44" ht="18" customHeight="1" x14ac:dyDescent="0.25">
      <c r="A23" s="57"/>
      <c r="B23" s="392" t="s">
        <v>7</v>
      </c>
      <c r="C23" s="71"/>
      <c r="D23" s="72"/>
      <c r="E23" s="73"/>
      <c r="F23" s="76"/>
      <c r="G23" s="72"/>
      <c r="H23" s="73"/>
      <c r="I23" s="76"/>
      <c r="J23" s="72"/>
      <c r="K23" s="73"/>
      <c r="L23" s="76"/>
      <c r="M23" s="72"/>
      <c r="N23" s="73"/>
      <c r="O23" s="76"/>
      <c r="P23" s="72"/>
      <c r="Q23" s="77"/>
      <c r="R23" s="78"/>
      <c r="S23" s="157"/>
      <c r="T23" s="73"/>
      <c r="U23" s="76"/>
      <c r="V23" s="157"/>
      <c r="W23" s="73"/>
      <c r="X23" s="76"/>
      <c r="Y23" s="157"/>
      <c r="Z23" s="73"/>
      <c r="AA23" s="87"/>
      <c r="AB23" s="157"/>
      <c r="AC23" s="77"/>
      <c r="AD23" s="78"/>
      <c r="AE23" s="80"/>
      <c r="AF23" s="73"/>
      <c r="AG23" s="87"/>
      <c r="AH23" s="79"/>
      <c r="AI23" s="73"/>
      <c r="AJ23" s="87"/>
      <c r="AK23" s="79"/>
      <c r="AL23" s="73"/>
      <c r="AM23" s="87"/>
      <c r="AN23" s="79"/>
      <c r="AO23" s="77"/>
      <c r="AP23" s="407" t="s">
        <v>7</v>
      </c>
      <c r="AQ23" s="214"/>
    </row>
    <row r="24" spans="1:44" ht="18" customHeight="1" x14ac:dyDescent="0.25">
      <c r="A24" s="57"/>
      <c r="B24" s="392"/>
      <c r="C24" s="71">
        <v>66.59</v>
      </c>
      <c r="D24" s="74"/>
      <c r="E24" s="75"/>
      <c r="F24" s="81">
        <v>67.63</v>
      </c>
      <c r="G24" s="74"/>
      <c r="H24" s="82"/>
      <c r="I24" s="81">
        <v>43.56</v>
      </c>
      <c r="J24" s="74"/>
      <c r="K24" s="82"/>
      <c r="L24" s="81">
        <v>46.78</v>
      </c>
      <c r="M24" s="74"/>
      <c r="N24" s="82"/>
      <c r="O24" s="81">
        <v>84.81</v>
      </c>
      <c r="P24" s="74"/>
      <c r="Q24" s="83"/>
      <c r="R24" s="78">
        <v>85.28</v>
      </c>
      <c r="S24" s="74"/>
      <c r="T24" s="75"/>
      <c r="U24" s="81">
        <v>48.25</v>
      </c>
      <c r="V24" s="74"/>
      <c r="W24" s="159"/>
      <c r="X24" s="81">
        <v>67.67</v>
      </c>
      <c r="Y24" s="74"/>
      <c r="Z24" s="159"/>
      <c r="AA24" s="88">
        <v>84.9</v>
      </c>
      <c r="AB24" s="74"/>
      <c r="AC24" s="160"/>
      <c r="AD24" s="78">
        <v>90.34</v>
      </c>
      <c r="AE24" s="84"/>
      <c r="AF24" s="75"/>
      <c r="AG24" s="88">
        <v>43.75</v>
      </c>
      <c r="AH24" s="74"/>
      <c r="AI24" s="82"/>
      <c r="AJ24" s="88">
        <v>43.71</v>
      </c>
      <c r="AK24" s="74"/>
      <c r="AL24" s="82">
        <f>AL23*AK23</f>
        <v>0</v>
      </c>
      <c r="AM24" s="88">
        <v>84.64</v>
      </c>
      <c r="AN24" s="74"/>
      <c r="AO24" s="83"/>
      <c r="AP24" s="407"/>
      <c r="AQ24" s="214"/>
      <c r="AR24" s="43"/>
    </row>
    <row r="25" spans="1:44" ht="18" customHeight="1" x14ac:dyDescent="0.25">
      <c r="A25" s="57"/>
      <c r="B25" s="392">
        <v>16</v>
      </c>
      <c r="C25" s="142">
        <v>71</v>
      </c>
      <c r="D25" s="69" t="s">
        <v>19</v>
      </c>
      <c r="E25" s="70">
        <f>E26*C27</f>
        <v>0</v>
      </c>
      <c r="F25" s="144">
        <v>72</v>
      </c>
      <c r="G25" s="69" t="s">
        <v>19</v>
      </c>
      <c r="H25" s="70">
        <f>H26*F27</f>
        <v>0</v>
      </c>
      <c r="I25" s="144">
        <v>73</v>
      </c>
      <c r="J25" s="69" t="s">
        <v>18</v>
      </c>
      <c r="K25" s="70">
        <f>K26*I27</f>
        <v>0</v>
      </c>
      <c r="L25" s="144">
        <v>74</v>
      </c>
      <c r="M25" s="69" t="s">
        <v>18</v>
      </c>
      <c r="N25" s="70">
        <f>N26*L27</f>
        <v>0</v>
      </c>
      <c r="O25" s="144">
        <v>75</v>
      </c>
      <c r="P25" s="69" t="s">
        <v>20</v>
      </c>
      <c r="Q25" s="86">
        <f>Q26*O27</f>
        <v>0</v>
      </c>
      <c r="R25" s="150">
        <v>157</v>
      </c>
      <c r="S25" s="69" t="s">
        <v>20</v>
      </c>
      <c r="T25" s="70">
        <f>T26*R27</f>
        <v>0</v>
      </c>
      <c r="U25" s="144">
        <v>158</v>
      </c>
      <c r="V25" s="69" t="s">
        <v>18</v>
      </c>
      <c r="W25" s="70">
        <f>W26*U27</f>
        <v>0</v>
      </c>
      <c r="X25" s="144">
        <v>159</v>
      </c>
      <c r="Y25" s="69" t="s">
        <v>19</v>
      </c>
      <c r="Z25" s="70">
        <f>Z26*X27</f>
        <v>0</v>
      </c>
      <c r="AA25" s="149">
        <v>160</v>
      </c>
      <c r="AB25" s="69" t="s">
        <v>20</v>
      </c>
      <c r="AC25" s="86">
        <f>AC26*AA27</f>
        <v>0</v>
      </c>
      <c r="AD25" s="154">
        <v>237</v>
      </c>
      <c r="AE25" s="69" t="s">
        <v>20</v>
      </c>
      <c r="AF25" s="70">
        <f>AF26*AD27</f>
        <v>0</v>
      </c>
      <c r="AG25" s="149">
        <v>238</v>
      </c>
      <c r="AH25" s="69" t="s">
        <v>18</v>
      </c>
      <c r="AI25" s="70">
        <f>AI26*AG27</f>
        <v>0</v>
      </c>
      <c r="AJ25" s="149">
        <v>239</v>
      </c>
      <c r="AK25" s="69" t="s">
        <v>18</v>
      </c>
      <c r="AL25" s="70">
        <f>AL26*AJ27</f>
        <v>0</v>
      </c>
      <c r="AM25" s="149">
        <v>240</v>
      </c>
      <c r="AN25" s="69" t="s">
        <v>19</v>
      </c>
      <c r="AO25" s="86">
        <f>AO26*AM27</f>
        <v>0</v>
      </c>
      <c r="AP25" s="407">
        <v>16</v>
      </c>
      <c r="AQ25" s="214"/>
    </row>
    <row r="26" spans="1:44" ht="18" customHeight="1" x14ac:dyDescent="0.25">
      <c r="A26" s="57"/>
      <c r="B26" s="392" t="s">
        <v>8</v>
      </c>
      <c r="C26" s="71"/>
      <c r="D26" s="72"/>
      <c r="E26" s="73"/>
      <c r="F26" s="76"/>
      <c r="G26" s="72"/>
      <c r="H26" s="73"/>
      <c r="I26" s="76"/>
      <c r="J26" s="72"/>
      <c r="K26" s="73"/>
      <c r="L26" s="76"/>
      <c r="M26" s="72"/>
      <c r="N26" s="73"/>
      <c r="O26" s="76"/>
      <c r="P26" s="72"/>
      <c r="Q26" s="77"/>
      <c r="R26" s="78"/>
      <c r="S26" s="157"/>
      <c r="T26" s="73"/>
      <c r="U26" s="76"/>
      <c r="V26" s="157"/>
      <c r="W26" s="73"/>
      <c r="X26" s="76"/>
      <c r="Y26" s="157"/>
      <c r="Z26" s="73"/>
      <c r="AA26" s="87"/>
      <c r="AB26" s="157"/>
      <c r="AC26" s="77"/>
      <c r="AD26" s="78"/>
      <c r="AE26" s="80"/>
      <c r="AF26" s="73"/>
      <c r="AG26" s="87"/>
      <c r="AH26" s="79"/>
      <c r="AI26" s="73"/>
      <c r="AJ26" s="87"/>
      <c r="AK26" s="79"/>
      <c r="AL26" s="73"/>
      <c r="AM26" s="87"/>
      <c r="AN26" s="79"/>
      <c r="AO26" s="77"/>
      <c r="AP26" s="407" t="s">
        <v>8</v>
      </c>
      <c r="AQ26" s="214"/>
    </row>
    <row r="27" spans="1:44" ht="18" customHeight="1" x14ac:dyDescent="0.25">
      <c r="A27" s="57"/>
      <c r="B27" s="392"/>
      <c r="C27" s="71">
        <v>66.59</v>
      </c>
      <c r="D27" s="74"/>
      <c r="E27" s="75"/>
      <c r="F27" s="81">
        <v>67.63</v>
      </c>
      <c r="G27" s="74"/>
      <c r="H27" s="82"/>
      <c r="I27" s="81">
        <v>43.56</v>
      </c>
      <c r="J27" s="74"/>
      <c r="K27" s="82"/>
      <c r="L27" s="81">
        <v>46.78</v>
      </c>
      <c r="M27" s="74"/>
      <c r="N27" s="82"/>
      <c r="O27" s="81">
        <v>84.81</v>
      </c>
      <c r="P27" s="74"/>
      <c r="Q27" s="83"/>
      <c r="R27" s="78">
        <v>85.28</v>
      </c>
      <c r="S27" s="74"/>
      <c r="T27" s="75"/>
      <c r="U27" s="81">
        <v>48.25</v>
      </c>
      <c r="V27" s="74"/>
      <c r="W27" s="159"/>
      <c r="X27" s="81">
        <v>67.67</v>
      </c>
      <c r="Y27" s="74"/>
      <c r="Z27" s="159"/>
      <c r="AA27" s="88">
        <v>84.9</v>
      </c>
      <c r="AB27" s="74"/>
      <c r="AC27" s="160"/>
      <c r="AD27" s="78">
        <v>90.34</v>
      </c>
      <c r="AE27" s="84"/>
      <c r="AF27" s="75"/>
      <c r="AG27" s="88">
        <v>43.75</v>
      </c>
      <c r="AH27" s="74"/>
      <c r="AI27" s="82"/>
      <c r="AJ27" s="88">
        <v>43.71</v>
      </c>
      <c r="AK27" s="74"/>
      <c r="AL27" s="82"/>
      <c r="AM27" s="88">
        <v>84.64</v>
      </c>
      <c r="AN27" s="74"/>
      <c r="AO27" s="83"/>
      <c r="AP27" s="407"/>
      <c r="AQ27" s="214"/>
      <c r="AR27" s="43"/>
    </row>
    <row r="28" spans="1:44" ht="18" customHeight="1" x14ac:dyDescent="0.25">
      <c r="A28" s="57"/>
      <c r="B28" s="392">
        <v>15</v>
      </c>
      <c r="C28" s="142">
        <v>66</v>
      </c>
      <c r="D28" s="69" t="s">
        <v>19</v>
      </c>
      <c r="E28" s="70">
        <f>E29*C30</f>
        <v>0</v>
      </c>
      <c r="F28" s="144">
        <v>67</v>
      </c>
      <c r="G28" s="69" t="s">
        <v>19</v>
      </c>
      <c r="H28" s="70">
        <f>H29*F30</f>
        <v>0</v>
      </c>
      <c r="I28" s="144">
        <v>68</v>
      </c>
      <c r="J28" s="69" t="s">
        <v>18</v>
      </c>
      <c r="K28" s="70">
        <f>K29*I30</f>
        <v>0</v>
      </c>
      <c r="L28" s="144">
        <v>69</v>
      </c>
      <c r="M28" s="69" t="s">
        <v>18</v>
      </c>
      <c r="N28" s="70">
        <f>N29*L30</f>
        <v>0</v>
      </c>
      <c r="O28" s="144">
        <v>70</v>
      </c>
      <c r="P28" s="69" t="s">
        <v>20</v>
      </c>
      <c r="Q28" s="86">
        <f>Q29*O30</f>
        <v>0</v>
      </c>
      <c r="R28" s="225">
        <v>153</v>
      </c>
      <c r="S28" s="217" t="s">
        <v>20</v>
      </c>
      <c r="T28" s="226">
        <f>T29*R30</f>
        <v>0</v>
      </c>
      <c r="U28" s="144">
        <v>154</v>
      </c>
      <c r="V28" s="69" t="s">
        <v>18</v>
      </c>
      <c r="W28" s="70">
        <f>W29*U30</f>
        <v>0</v>
      </c>
      <c r="X28" s="144">
        <v>155</v>
      </c>
      <c r="Y28" s="69" t="s">
        <v>19</v>
      </c>
      <c r="Z28" s="70">
        <f>Z29*X30</f>
        <v>0</v>
      </c>
      <c r="AA28" s="149">
        <v>156</v>
      </c>
      <c r="AB28" s="69" t="s">
        <v>20</v>
      </c>
      <c r="AC28" s="86">
        <f>AC29*AA30</f>
        <v>0</v>
      </c>
      <c r="AD28" s="154">
        <v>233</v>
      </c>
      <c r="AE28" s="69" t="s">
        <v>20</v>
      </c>
      <c r="AF28" s="70">
        <f>AF29*AD30</f>
        <v>0</v>
      </c>
      <c r="AG28" s="149">
        <v>234</v>
      </c>
      <c r="AH28" s="69" t="s">
        <v>18</v>
      </c>
      <c r="AI28" s="70">
        <f>AI29*AG30</f>
        <v>0</v>
      </c>
      <c r="AJ28" s="149">
        <v>235</v>
      </c>
      <c r="AK28" s="69" t="s">
        <v>18</v>
      </c>
      <c r="AL28" s="70">
        <f>AL29*AJ30</f>
        <v>0</v>
      </c>
      <c r="AM28" s="149">
        <v>236</v>
      </c>
      <c r="AN28" s="69" t="s">
        <v>19</v>
      </c>
      <c r="AO28" s="86">
        <f>AO29*AM30</f>
        <v>0</v>
      </c>
      <c r="AP28" s="407">
        <v>15</v>
      </c>
      <c r="AQ28" s="214"/>
    </row>
    <row r="29" spans="1:44" ht="18" customHeight="1" x14ac:dyDescent="0.25">
      <c r="A29" s="57"/>
      <c r="B29" s="392" t="s">
        <v>9</v>
      </c>
      <c r="C29" s="71"/>
      <c r="D29" s="72"/>
      <c r="E29" s="73"/>
      <c r="F29" s="76"/>
      <c r="G29" s="72"/>
      <c r="H29" s="73"/>
      <c r="I29" s="76"/>
      <c r="J29" s="72"/>
      <c r="K29" s="73"/>
      <c r="L29" s="76"/>
      <c r="M29" s="72"/>
      <c r="N29" s="73"/>
      <c r="O29" s="76"/>
      <c r="P29" s="72"/>
      <c r="Q29" s="77"/>
      <c r="R29" s="227"/>
      <c r="S29" s="220"/>
      <c r="T29" s="228"/>
      <c r="U29" s="76"/>
      <c r="V29" s="157"/>
      <c r="W29" s="73"/>
      <c r="X29" s="76"/>
      <c r="Y29" s="157"/>
      <c r="Z29" s="73"/>
      <c r="AA29" s="87"/>
      <c r="AB29" s="157"/>
      <c r="AC29" s="77"/>
      <c r="AD29" s="78"/>
      <c r="AE29" s="80"/>
      <c r="AF29" s="73"/>
      <c r="AG29" s="87"/>
      <c r="AH29" s="79"/>
      <c r="AI29" s="73"/>
      <c r="AJ29" s="87"/>
      <c r="AK29" s="79"/>
      <c r="AL29" s="73"/>
      <c r="AM29" s="87"/>
      <c r="AN29" s="79"/>
      <c r="AO29" s="77"/>
      <c r="AP29" s="407" t="s">
        <v>9</v>
      </c>
      <c r="AQ29" s="214"/>
    </row>
    <row r="30" spans="1:44" ht="18" customHeight="1" x14ac:dyDescent="0.25">
      <c r="B30" s="392"/>
      <c r="C30" s="71">
        <v>66.59</v>
      </c>
      <c r="D30" s="74"/>
      <c r="E30" s="75"/>
      <c r="F30" s="81">
        <v>67.63</v>
      </c>
      <c r="G30" s="74"/>
      <c r="H30" s="82"/>
      <c r="I30" s="81">
        <v>43.56</v>
      </c>
      <c r="J30" s="74"/>
      <c r="K30" s="82"/>
      <c r="L30" s="81">
        <v>46.78</v>
      </c>
      <c r="M30" s="74"/>
      <c r="N30" s="82"/>
      <c r="O30" s="81">
        <v>84.81</v>
      </c>
      <c r="P30" s="74"/>
      <c r="Q30" s="83"/>
      <c r="R30" s="227">
        <v>85.28</v>
      </c>
      <c r="S30" s="223" t="s">
        <v>45</v>
      </c>
      <c r="T30" s="229"/>
      <c r="U30" s="81">
        <v>48.25</v>
      </c>
      <c r="V30" s="74"/>
      <c r="W30" s="159"/>
      <c r="X30" s="81">
        <v>67.67</v>
      </c>
      <c r="Y30" s="74"/>
      <c r="Z30" s="159"/>
      <c r="AA30" s="88">
        <v>84.9</v>
      </c>
      <c r="AB30" s="74"/>
      <c r="AC30" s="160"/>
      <c r="AD30" s="78">
        <v>90.34</v>
      </c>
      <c r="AE30" s="84"/>
      <c r="AF30" s="75"/>
      <c r="AG30" s="88">
        <v>43.75</v>
      </c>
      <c r="AH30" s="74"/>
      <c r="AI30" s="82"/>
      <c r="AJ30" s="88">
        <v>43.71</v>
      </c>
      <c r="AK30" s="74"/>
      <c r="AL30" s="82"/>
      <c r="AM30" s="88">
        <v>84.64</v>
      </c>
      <c r="AN30" s="74"/>
      <c r="AO30" s="83"/>
      <c r="AP30" s="407"/>
      <c r="AQ30" s="214"/>
      <c r="AR30" s="43"/>
    </row>
    <row r="31" spans="1:44" ht="18" customHeight="1" x14ac:dyDescent="0.25">
      <c r="B31" s="392">
        <v>14</v>
      </c>
      <c r="C31" s="142">
        <v>61</v>
      </c>
      <c r="D31" s="69" t="s">
        <v>19</v>
      </c>
      <c r="E31" s="70">
        <f>E32*C33</f>
        <v>0</v>
      </c>
      <c r="F31" s="144">
        <v>62</v>
      </c>
      <c r="G31" s="69" t="s">
        <v>19</v>
      </c>
      <c r="H31" s="70">
        <f>H32*F33</f>
        <v>0</v>
      </c>
      <c r="I31" s="144">
        <v>63</v>
      </c>
      <c r="J31" s="69" t="s">
        <v>18</v>
      </c>
      <c r="K31" s="70">
        <f>K32*I33</f>
        <v>0</v>
      </c>
      <c r="L31" s="144">
        <v>64</v>
      </c>
      <c r="M31" s="69" t="s">
        <v>18</v>
      </c>
      <c r="N31" s="70">
        <f>N32*L33</f>
        <v>0</v>
      </c>
      <c r="O31" s="85">
        <v>65</v>
      </c>
      <c r="P31" s="69" t="s">
        <v>20</v>
      </c>
      <c r="Q31" s="86">
        <f>Q32*O33</f>
        <v>0</v>
      </c>
      <c r="R31" s="150">
        <v>149</v>
      </c>
      <c r="S31" s="69" t="s">
        <v>20</v>
      </c>
      <c r="T31" s="70">
        <f>T32*R33</f>
        <v>0</v>
      </c>
      <c r="U31" s="144">
        <v>150</v>
      </c>
      <c r="V31" s="69" t="s">
        <v>18</v>
      </c>
      <c r="W31" s="70">
        <f>W32*U33</f>
        <v>0</v>
      </c>
      <c r="X31" s="144">
        <v>151</v>
      </c>
      <c r="Y31" s="69" t="s">
        <v>19</v>
      </c>
      <c r="Z31" s="70">
        <f>Z32*X33</f>
        <v>0</v>
      </c>
      <c r="AA31" s="149">
        <v>152</v>
      </c>
      <c r="AB31" s="69" t="s">
        <v>20</v>
      </c>
      <c r="AC31" s="86">
        <f>AC32*AA33</f>
        <v>0</v>
      </c>
      <c r="AD31" s="154">
        <v>229</v>
      </c>
      <c r="AE31" s="69" t="s">
        <v>20</v>
      </c>
      <c r="AF31" s="70">
        <f>AF32*AD33</f>
        <v>0</v>
      </c>
      <c r="AG31" s="149">
        <v>230</v>
      </c>
      <c r="AH31" s="69" t="s">
        <v>18</v>
      </c>
      <c r="AI31" s="70">
        <f>AI32*AG33</f>
        <v>0</v>
      </c>
      <c r="AJ31" s="149">
        <v>231</v>
      </c>
      <c r="AK31" s="69" t="s">
        <v>18</v>
      </c>
      <c r="AL31" s="70">
        <f>AL32*AJ33</f>
        <v>0</v>
      </c>
      <c r="AM31" s="149">
        <v>232</v>
      </c>
      <c r="AN31" s="69" t="s">
        <v>19</v>
      </c>
      <c r="AO31" s="86">
        <f>AO32*AM33</f>
        <v>0</v>
      </c>
      <c r="AP31" s="407">
        <v>14</v>
      </c>
      <c r="AQ31" s="214"/>
    </row>
    <row r="32" spans="1:44" ht="18" customHeight="1" x14ac:dyDescent="0.25">
      <c r="B32" s="392" t="s">
        <v>4</v>
      </c>
      <c r="C32" s="71"/>
      <c r="D32" s="72"/>
      <c r="E32" s="73"/>
      <c r="F32" s="76"/>
      <c r="G32" s="72"/>
      <c r="H32" s="73"/>
      <c r="I32" s="76"/>
      <c r="J32" s="72"/>
      <c r="K32" s="73"/>
      <c r="L32" s="76"/>
      <c r="M32" s="72"/>
      <c r="N32" s="73"/>
      <c r="O32" s="146"/>
      <c r="P32" s="72"/>
      <c r="Q32" s="77"/>
      <c r="R32" s="78"/>
      <c r="S32" s="157"/>
      <c r="T32" s="73"/>
      <c r="U32" s="76"/>
      <c r="V32" s="157"/>
      <c r="W32" s="73"/>
      <c r="X32" s="76"/>
      <c r="Y32" s="157"/>
      <c r="Z32" s="73"/>
      <c r="AA32" s="87"/>
      <c r="AB32" s="157"/>
      <c r="AC32" s="77"/>
      <c r="AD32" s="78"/>
      <c r="AE32" s="80"/>
      <c r="AF32" s="73"/>
      <c r="AG32" s="87"/>
      <c r="AH32" s="79"/>
      <c r="AI32" s="73"/>
      <c r="AJ32" s="87"/>
      <c r="AK32" s="79"/>
      <c r="AL32" s="73"/>
      <c r="AM32" s="87"/>
      <c r="AN32" s="79"/>
      <c r="AO32" s="77"/>
      <c r="AP32" s="407" t="s">
        <v>4</v>
      </c>
      <c r="AQ32" s="214"/>
    </row>
    <row r="33" spans="1:45" ht="18" customHeight="1" x14ac:dyDescent="0.25">
      <c r="B33" s="392"/>
      <c r="C33" s="71">
        <v>66.59</v>
      </c>
      <c r="D33" s="74"/>
      <c r="E33" s="75"/>
      <c r="F33" s="81">
        <v>67.63</v>
      </c>
      <c r="G33" s="74"/>
      <c r="H33" s="82"/>
      <c r="I33" s="81">
        <v>43.56</v>
      </c>
      <c r="J33" s="74"/>
      <c r="K33" s="82"/>
      <c r="L33" s="81">
        <v>46.78</v>
      </c>
      <c r="M33" s="74"/>
      <c r="N33" s="82"/>
      <c r="O33" s="81">
        <v>84.81</v>
      </c>
      <c r="P33" s="74"/>
      <c r="Q33" s="83"/>
      <c r="R33" s="78">
        <v>85.28</v>
      </c>
      <c r="S33" s="74"/>
      <c r="T33" s="75"/>
      <c r="U33" s="81">
        <v>48.25</v>
      </c>
      <c r="V33" s="74"/>
      <c r="W33" s="82"/>
      <c r="X33" s="81">
        <v>67.67</v>
      </c>
      <c r="Y33" s="74"/>
      <c r="Z33" s="82"/>
      <c r="AA33" s="88">
        <v>84.9</v>
      </c>
      <c r="AB33" s="74"/>
      <c r="AC33" s="83"/>
      <c r="AD33" s="78">
        <v>90.34</v>
      </c>
      <c r="AE33" s="84"/>
      <c r="AF33" s="75"/>
      <c r="AG33" s="88">
        <v>43.75</v>
      </c>
      <c r="AH33" s="74"/>
      <c r="AI33" s="82"/>
      <c r="AJ33" s="88">
        <v>43.71</v>
      </c>
      <c r="AK33" s="74"/>
      <c r="AL33" s="82"/>
      <c r="AM33" s="88">
        <v>84.64</v>
      </c>
      <c r="AN33" s="74"/>
      <c r="AO33" s="83"/>
      <c r="AP33" s="407"/>
      <c r="AQ33" s="214"/>
      <c r="AR33" s="43"/>
    </row>
    <row r="34" spans="1:45" s="43" customFormat="1" ht="24" customHeight="1" x14ac:dyDescent="0.25">
      <c r="A34" s="1"/>
      <c r="B34" s="392">
        <v>13</v>
      </c>
      <c r="C34" s="192">
        <v>56</v>
      </c>
      <c r="D34" s="171" t="s">
        <v>19</v>
      </c>
      <c r="E34" s="175">
        <f>E35*C36</f>
        <v>11053940</v>
      </c>
      <c r="F34" s="185">
        <v>57</v>
      </c>
      <c r="G34" s="171" t="s">
        <v>19</v>
      </c>
      <c r="H34" s="175">
        <f>H35*F36</f>
        <v>11902880</v>
      </c>
      <c r="I34" s="185">
        <v>58</v>
      </c>
      <c r="J34" s="171" t="s">
        <v>18</v>
      </c>
      <c r="K34" s="175">
        <f>K35*I36</f>
        <v>7230960</v>
      </c>
      <c r="L34" s="185">
        <v>59</v>
      </c>
      <c r="M34" s="171" t="s">
        <v>18</v>
      </c>
      <c r="N34" s="175">
        <f>N35*L36</f>
        <v>7199442</v>
      </c>
      <c r="O34" s="143">
        <v>60</v>
      </c>
      <c r="P34" s="21" t="s">
        <v>20</v>
      </c>
      <c r="Q34" s="28">
        <f>Q35*O36</f>
        <v>14332890</v>
      </c>
      <c r="R34" s="140">
        <v>145</v>
      </c>
      <c r="S34" s="21" t="s">
        <v>20</v>
      </c>
      <c r="T34" s="26">
        <f>T35*R36</f>
        <v>14412320</v>
      </c>
      <c r="U34" s="143">
        <v>146</v>
      </c>
      <c r="V34" s="21" t="s">
        <v>18</v>
      </c>
      <c r="W34" s="26">
        <f>W35*U36</f>
        <v>8009500</v>
      </c>
      <c r="X34" s="185">
        <v>147</v>
      </c>
      <c r="Y34" s="171" t="s">
        <v>19</v>
      </c>
      <c r="Z34" s="175">
        <f>Z35*X36</f>
        <v>11909920</v>
      </c>
      <c r="AA34" s="147">
        <v>148</v>
      </c>
      <c r="AB34" s="21" t="s">
        <v>20</v>
      </c>
      <c r="AC34" s="28">
        <f>AC35*AA36</f>
        <v>14348100.000000002</v>
      </c>
      <c r="AD34" s="233">
        <v>225</v>
      </c>
      <c r="AE34" s="171" t="s">
        <v>20</v>
      </c>
      <c r="AF34" s="175">
        <f>AF35*AD36</f>
        <v>15267460</v>
      </c>
      <c r="AG34" s="190">
        <v>226</v>
      </c>
      <c r="AH34" s="171" t="s">
        <v>18</v>
      </c>
      <c r="AI34" s="175">
        <f>AI35*AG36</f>
        <v>7875000</v>
      </c>
      <c r="AJ34" s="190">
        <v>227</v>
      </c>
      <c r="AK34" s="171" t="s">
        <v>18</v>
      </c>
      <c r="AL34" s="175">
        <f>AL35*AJ36</f>
        <v>7867800</v>
      </c>
      <c r="AM34" s="147">
        <v>228</v>
      </c>
      <c r="AN34" s="21" t="s">
        <v>19</v>
      </c>
      <c r="AO34" s="28">
        <f>AO35*AM36</f>
        <v>14304160</v>
      </c>
      <c r="AP34" s="407">
        <v>13</v>
      </c>
      <c r="AQ34" s="214"/>
      <c r="AR34" s="206">
        <f>SUM(E34,H34,Q34,T34,Z34,AC34)</f>
        <v>77960050</v>
      </c>
      <c r="AS34" s="43">
        <f>AR34+AR37</f>
        <v>126180040</v>
      </c>
    </row>
    <row r="35" spans="1:45" s="43" customFormat="1" ht="24" customHeight="1" x14ac:dyDescent="0.25">
      <c r="A35" s="1"/>
      <c r="B35" s="392" t="s">
        <v>5</v>
      </c>
      <c r="C35" s="193"/>
      <c r="D35" s="173"/>
      <c r="E35" s="166">
        <v>166000</v>
      </c>
      <c r="F35" s="186"/>
      <c r="G35" s="173"/>
      <c r="H35" s="166">
        <v>176000</v>
      </c>
      <c r="I35" s="186"/>
      <c r="J35" s="173"/>
      <c r="K35" s="166">
        <v>166000</v>
      </c>
      <c r="L35" s="186"/>
      <c r="M35" s="173"/>
      <c r="N35" s="166">
        <v>153900</v>
      </c>
      <c r="O35" s="109"/>
      <c r="P35" s="27"/>
      <c r="Q35" s="270">
        <v>169000</v>
      </c>
      <c r="R35" s="108"/>
      <c r="S35" s="110"/>
      <c r="T35" s="24">
        <v>169000</v>
      </c>
      <c r="U35" s="109"/>
      <c r="V35" s="110"/>
      <c r="W35" s="24">
        <v>166000</v>
      </c>
      <c r="X35" s="186"/>
      <c r="Y35" s="187"/>
      <c r="Z35" s="166">
        <v>176000</v>
      </c>
      <c r="AA35" s="89"/>
      <c r="AB35" s="110"/>
      <c r="AC35" s="22">
        <v>169000</v>
      </c>
      <c r="AD35" s="193"/>
      <c r="AE35" s="234"/>
      <c r="AF35" s="166">
        <v>169000</v>
      </c>
      <c r="AG35" s="176"/>
      <c r="AH35" s="187"/>
      <c r="AI35" s="166">
        <v>180000</v>
      </c>
      <c r="AJ35" s="176"/>
      <c r="AK35" s="187"/>
      <c r="AL35" s="166">
        <v>180000</v>
      </c>
      <c r="AM35" s="89"/>
      <c r="AN35" s="110"/>
      <c r="AO35" s="22">
        <v>169000</v>
      </c>
      <c r="AP35" s="407" t="s">
        <v>5</v>
      </c>
      <c r="AQ35" s="214"/>
    </row>
    <row r="36" spans="1:45" s="43" customFormat="1" ht="24" customHeight="1" x14ac:dyDescent="0.25">
      <c r="A36" s="1"/>
      <c r="B36" s="392"/>
      <c r="C36" s="194">
        <v>66.59</v>
      </c>
      <c r="D36" s="179">
        <v>0.03</v>
      </c>
      <c r="E36" s="178"/>
      <c r="F36" s="188">
        <v>67.63</v>
      </c>
      <c r="G36" s="179">
        <v>0.03</v>
      </c>
      <c r="H36" s="189"/>
      <c r="I36" s="188">
        <v>43.56</v>
      </c>
      <c r="J36" s="174" t="s">
        <v>47</v>
      </c>
      <c r="K36" s="189"/>
      <c r="L36" s="188">
        <v>46.78</v>
      </c>
      <c r="M36" s="179">
        <v>0.03</v>
      </c>
      <c r="N36" s="189"/>
      <c r="O36" s="112">
        <v>84.81</v>
      </c>
      <c r="P36" s="23"/>
      <c r="Q36" s="114"/>
      <c r="R36" s="108">
        <v>85.28</v>
      </c>
      <c r="S36" s="23"/>
      <c r="T36" s="25"/>
      <c r="U36" s="112">
        <v>48.25</v>
      </c>
      <c r="V36" s="180"/>
      <c r="W36" s="113"/>
      <c r="X36" s="188">
        <v>67.67</v>
      </c>
      <c r="Y36" s="174" t="s">
        <v>46</v>
      </c>
      <c r="Z36" s="189"/>
      <c r="AA36" s="92">
        <v>84.9</v>
      </c>
      <c r="AB36" s="23"/>
      <c r="AC36" s="114"/>
      <c r="AD36" s="193">
        <v>90.34</v>
      </c>
      <c r="AE36" s="235">
        <v>0.03</v>
      </c>
      <c r="AF36" s="178"/>
      <c r="AG36" s="181">
        <v>43.75</v>
      </c>
      <c r="AH36" s="235" t="s">
        <v>46</v>
      </c>
      <c r="AI36" s="182"/>
      <c r="AJ36" s="177">
        <v>43.71</v>
      </c>
      <c r="AK36" s="235" t="s">
        <v>46</v>
      </c>
      <c r="AL36" s="189"/>
      <c r="AM36" s="92">
        <v>84.64</v>
      </c>
      <c r="AN36" s="23"/>
      <c r="AO36" s="114"/>
      <c r="AP36" s="407"/>
      <c r="AQ36" s="214"/>
      <c r="AR36" s="205">
        <f>SUM(AA36,X36,R36,O36,F36,C36)</f>
        <v>456.88</v>
      </c>
      <c r="AS36" s="205">
        <f>AR36+AR39</f>
        <v>738.48</v>
      </c>
    </row>
    <row r="37" spans="1:45" s="43" customFormat="1" ht="21" customHeight="1" x14ac:dyDescent="0.25">
      <c r="A37" s="1"/>
      <c r="B37" s="392">
        <v>12</v>
      </c>
      <c r="C37" s="192">
        <v>51</v>
      </c>
      <c r="D37" s="171" t="s">
        <v>19</v>
      </c>
      <c r="E37" s="175">
        <f>E38*C39</f>
        <v>9555665</v>
      </c>
      <c r="F37" s="185">
        <v>52</v>
      </c>
      <c r="G37" s="171" t="s">
        <v>19</v>
      </c>
      <c r="H37" s="175">
        <f>H38*F39</f>
        <v>10212130</v>
      </c>
      <c r="I37" s="185">
        <v>53</v>
      </c>
      <c r="J37" s="171" t="s">
        <v>18</v>
      </c>
      <c r="K37" s="175">
        <f>K38*I39</f>
        <v>7187400</v>
      </c>
      <c r="L37" s="185">
        <v>54</v>
      </c>
      <c r="M37" s="171" t="s">
        <v>18</v>
      </c>
      <c r="N37" s="175">
        <f>N38*L39</f>
        <v>7176052</v>
      </c>
      <c r="O37" s="185">
        <v>55</v>
      </c>
      <c r="P37" s="171" t="s">
        <v>20</v>
      </c>
      <c r="Q37" s="183">
        <f>Q38*O39</f>
        <v>11873400</v>
      </c>
      <c r="R37" s="140">
        <v>141</v>
      </c>
      <c r="S37" s="21" t="s">
        <v>20</v>
      </c>
      <c r="T37" s="26">
        <f>T38*R39</f>
        <v>14327040</v>
      </c>
      <c r="U37" s="185">
        <v>142</v>
      </c>
      <c r="V37" s="171" t="s">
        <v>18</v>
      </c>
      <c r="W37" s="175">
        <f>W38*U39</f>
        <v>7401550</v>
      </c>
      <c r="X37" s="185">
        <v>143</v>
      </c>
      <c r="Y37" s="171" t="s">
        <v>19</v>
      </c>
      <c r="Z37" s="175">
        <f>Z38*X39</f>
        <v>11842250</v>
      </c>
      <c r="AA37" s="190">
        <v>144</v>
      </c>
      <c r="AB37" s="171" t="s">
        <v>20</v>
      </c>
      <c r="AC37" s="183">
        <f>AC38*AA39</f>
        <v>14263200.000000002</v>
      </c>
      <c r="AD37" s="233">
        <v>221</v>
      </c>
      <c r="AE37" s="171" t="s">
        <v>20</v>
      </c>
      <c r="AF37" s="175">
        <f>AF38*AD39</f>
        <v>15177120</v>
      </c>
      <c r="AG37" s="147">
        <v>222</v>
      </c>
      <c r="AH37" s="21" t="s">
        <v>18</v>
      </c>
      <c r="AI37" s="26">
        <f>AI38*AG39</f>
        <v>7787500</v>
      </c>
      <c r="AJ37" s="147">
        <v>223</v>
      </c>
      <c r="AK37" s="21" t="s">
        <v>18</v>
      </c>
      <c r="AL37" s="26">
        <f>AL38*AJ39</f>
        <v>7212150</v>
      </c>
      <c r="AM37" s="190">
        <v>224</v>
      </c>
      <c r="AN37" s="171" t="s">
        <v>19</v>
      </c>
      <c r="AO37" s="183">
        <f>AO38*AM39</f>
        <v>11341760</v>
      </c>
      <c r="AP37" s="407">
        <v>12</v>
      </c>
      <c r="AQ37" s="214"/>
      <c r="AR37" s="206">
        <f>SUM(T37,Z37,AC37,AI37)</f>
        <v>48219990</v>
      </c>
    </row>
    <row r="38" spans="1:45" s="43" customFormat="1" ht="22.5" customHeight="1" x14ac:dyDescent="0.25">
      <c r="A38" s="1"/>
      <c r="B38" s="392" t="s">
        <v>6</v>
      </c>
      <c r="C38" s="193"/>
      <c r="D38" s="173"/>
      <c r="E38" s="166">
        <v>143500</v>
      </c>
      <c r="F38" s="186"/>
      <c r="G38" s="173"/>
      <c r="H38" s="166">
        <v>151000</v>
      </c>
      <c r="I38" s="186"/>
      <c r="J38" s="173"/>
      <c r="K38" s="166">
        <v>165000</v>
      </c>
      <c r="L38" s="186"/>
      <c r="M38" s="173"/>
      <c r="N38" s="166">
        <v>153400</v>
      </c>
      <c r="O38" s="186"/>
      <c r="P38" s="173"/>
      <c r="Q38" s="184">
        <v>140000</v>
      </c>
      <c r="R38" s="108"/>
      <c r="S38" s="110"/>
      <c r="T38" s="24">
        <v>168000</v>
      </c>
      <c r="U38" s="186"/>
      <c r="V38" s="187"/>
      <c r="W38" s="166">
        <v>153400</v>
      </c>
      <c r="X38" s="186"/>
      <c r="Y38" s="187"/>
      <c r="Z38" s="166">
        <v>175000</v>
      </c>
      <c r="AA38" s="176"/>
      <c r="AB38" s="187"/>
      <c r="AC38" s="184">
        <v>168000</v>
      </c>
      <c r="AD38" s="193"/>
      <c r="AE38" s="234"/>
      <c r="AF38" s="166">
        <v>168000</v>
      </c>
      <c r="AG38" s="89"/>
      <c r="AH38" s="110"/>
      <c r="AI38" s="24">
        <v>178000</v>
      </c>
      <c r="AJ38" s="89"/>
      <c r="AK38" s="110"/>
      <c r="AL38" s="24">
        <v>165000</v>
      </c>
      <c r="AM38" s="176"/>
      <c r="AN38" s="187"/>
      <c r="AO38" s="184">
        <v>134000</v>
      </c>
      <c r="AP38" s="407" t="s">
        <v>6</v>
      </c>
      <c r="AQ38" s="214"/>
    </row>
    <row r="39" spans="1:45" s="43" customFormat="1" ht="24.75" customHeight="1" x14ac:dyDescent="0.25">
      <c r="A39" s="1"/>
      <c r="B39" s="392"/>
      <c r="C39" s="194">
        <v>66.59</v>
      </c>
      <c r="D39" s="174" t="s">
        <v>47</v>
      </c>
      <c r="E39" s="178"/>
      <c r="F39" s="188">
        <v>67.63</v>
      </c>
      <c r="G39" s="174" t="s">
        <v>47</v>
      </c>
      <c r="H39" s="189"/>
      <c r="I39" s="188">
        <v>43.56</v>
      </c>
      <c r="J39" s="179">
        <v>0.03</v>
      </c>
      <c r="K39" s="189"/>
      <c r="L39" s="188">
        <v>46.78</v>
      </c>
      <c r="M39" s="179">
        <v>0.03</v>
      </c>
      <c r="N39" s="189"/>
      <c r="O39" s="188">
        <v>84.81</v>
      </c>
      <c r="P39" s="179">
        <v>0.03</v>
      </c>
      <c r="Q39" s="191"/>
      <c r="R39" s="108">
        <v>85.28</v>
      </c>
      <c r="S39" s="180"/>
      <c r="T39" s="25"/>
      <c r="U39" s="188">
        <v>48.25</v>
      </c>
      <c r="V39" s="179">
        <v>0.03</v>
      </c>
      <c r="W39" s="189"/>
      <c r="X39" s="188">
        <v>67.67</v>
      </c>
      <c r="Y39" s="179">
        <v>0.03</v>
      </c>
      <c r="Z39" s="189"/>
      <c r="AA39" s="181">
        <v>84.9</v>
      </c>
      <c r="AB39" s="174" t="s">
        <v>46</v>
      </c>
      <c r="AC39" s="191"/>
      <c r="AD39" s="193">
        <v>90.34</v>
      </c>
      <c r="AE39" s="179">
        <v>0.03</v>
      </c>
      <c r="AF39" s="178"/>
      <c r="AG39" s="92">
        <v>43.75</v>
      </c>
      <c r="AH39" s="180"/>
      <c r="AI39" s="113"/>
      <c r="AJ39" s="92">
        <v>43.71</v>
      </c>
      <c r="AK39" s="180"/>
      <c r="AL39" s="113"/>
      <c r="AM39" s="181">
        <v>84.64</v>
      </c>
      <c r="AN39" s="179">
        <v>0.03</v>
      </c>
      <c r="AO39" s="179"/>
      <c r="AP39" s="407"/>
      <c r="AQ39" s="214"/>
      <c r="AR39" s="205">
        <f>SUM(R39,X39,AA39,AG39)</f>
        <v>281.60000000000002</v>
      </c>
      <c r="AS39" s="43">
        <f>AS34/AS36</f>
        <v>170864.53255335282</v>
      </c>
    </row>
    <row r="40" spans="1:45" ht="22.5" customHeight="1" x14ac:dyDescent="0.25">
      <c r="B40" s="392">
        <v>11</v>
      </c>
      <c r="C40" s="263">
        <v>46</v>
      </c>
      <c r="D40" s="196" t="s">
        <v>19</v>
      </c>
      <c r="E40" s="197">
        <f>E41*C42</f>
        <v>11653250</v>
      </c>
      <c r="F40" s="207">
        <v>47</v>
      </c>
      <c r="G40" s="196" t="s">
        <v>19</v>
      </c>
      <c r="H40" s="197">
        <f>H41*F42</f>
        <v>11835250</v>
      </c>
      <c r="I40" s="138">
        <v>48</v>
      </c>
      <c r="J40" s="119" t="s">
        <v>18</v>
      </c>
      <c r="K40" s="120">
        <f>K41*I42</f>
        <v>7840800</v>
      </c>
      <c r="L40" s="207">
        <v>49</v>
      </c>
      <c r="M40" s="196" t="s">
        <v>18</v>
      </c>
      <c r="N40" s="197">
        <f>N41*L42</f>
        <v>8420400</v>
      </c>
      <c r="O40" s="144">
        <v>50</v>
      </c>
      <c r="P40" s="69" t="s">
        <v>20</v>
      </c>
      <c r="Q40" s="86">
        <f>Q41*O42</f>
        <v>0</v>
      </c>
      <c r="R40" s="150">
        <v>137</v>
      </c>
      <c r="S40" s="69" t="s">
        <v>20</v>
      </c>
      <c r="T40" s="70">
        <f>T41*R42</f>
        <v>0</v>
      </c>
      <c r="U40" s="207">
        <v>138</v>
      </c>
      <c r="V40" s="196" t="s">
        <v>18</v>
      </c>
      <c r="W40" s="197">
        <f>W41*U42</f>
        <v>8685000</v>
      </c>
      <c r="X40" s="207">
        <v>139</v>
      </c>
      <c r="Y40" s="196" t="s">
        <v>19</v>
      </c>
      <c r="Z40" s="197">
        <f>Z41*X42</f>
        <v>11842250</v>
      </c>
      <c r="AA40" s="149">
        <v>140</v>
      </c>
      <c r="AB40" s="69" t="s">
        <v>20</v>
      </c>
      <c r="AC40" s="86">
        <f>AC41*AA42</f>
        <v>0</v>
      </c>
      <c r="AD40" s="230">
        <v>217</v>
      </c>
      <c r="AE40" s="217" t="s">
        <v>20</v>
      </c>
      <c r="AF40" s="226">
        <f>AF41*AD42</f>
        <v>0</v>
      </c>
      <c r="AG40" s="156">
        <v>218</v>
      </c>
      <c r="AH40" s="119" t="s">
        <v>18</v>
      </c>
      <c r="AI40" s="120">
        <f>AI41*AG42</f>
        <v>7875000</v>
      </c>
      <c r="AJ40" s="264">
        <v>219</v>
      </c>
      <c r="AK40" s="196" t="s">
        <v>18</v>
      </c>
      <c r="AL40" s="197">
        <f>AL41*AJ42</f>
        <v>7867800</v>
      </c>
      <c r="AM40" s="149">
        <v>220</v>
      </c>
      <c r="AN40" s="69" t="s">
        <v>19</v>
      </c>
      <c r="AO40" s="86">
        <f>AO41*AM42</f>
        <v>0</v>
      </c>
      <c r="AP40" s="407">
        <v>11</v>
      </c>
      <c r="AQ40" s="214"/>
    </row>
    <row r="41" spans="1:45" ht="22.5" customHeight="1" x14ac:dyDescent="0.25">
      <c r="B41" s="392" t="s">
        <v>7</v>
      </c>
      <c r="C41" s="260"/>
      <c r="D41" s="199"/>
      <c r="E41" s="200">
        <v>175000</v>
      </c>
      <c r="F41" s="208"/>
      <c r="G41" s="199"/>
      <c r="H41" s="200">
        <v>175000</v>
      </c>
      <c r="I41" s="125"/>
      <c r="J41" s="123"/>
      <c r="K41" s="124">
        <v>180000</v>
      </c>
      <c r="L41" s="208"/>
      <c r="M41" s="199"/>
      <c r="N41" s="200">
        <v>180000</v>
      </c>
      <c r="O41" s="76"/>
      <c r="P41" s="72"/>
      <c r="Q41" s="77"/>
      <c r="R41" s="78"/>
      <c r="S41" s="79"/>
      <c r="T41" s="73"/>
      <c r="U41" s="208"/>
      <c r="V41" s="265"/>
      <c r="W41" s="200">
        <v>180000</v>
      </c>
      <c r="X41" s="208"/>
      <c r="Y41" s="265"/>
      <c r="Z41" s="200">
        <v>175000</v>
      </c>
      <c r="AA41" s="87"/>
      <c r="AB41" s="79"/>
      <c r="AC41" s="77"/>
      <c r="AD41" s="227"/>
      <c r="AE41" s="231"/>
      <c r="AF41" s="228"/>
      <c r="AG41" s="129"/>
      <c r="AH41" s="127"/>
      <c r="AI41" s="124">
        <v>180000</v>
      </c>
      <c r="AJ41" s="259"/>
      <c r="AK41" s="265"/>
      <c r="AL41" s="200">
        <v>180000</v>
      </c>
      <c r="AM41" s="87"/>
      <c r="AN41" s="79"/>
      <c r="AO41" s="77"/>
      <c r="AP41" s="407" t="s">
        <v>7</v>
      </c>
      <c r="AQ41" s="214"/>
    </row>
    <row r="42" spans="1:45" ht="22.5" customHeight="1" x14ac:dyDescent="0.25">
      <c r="B42" s="392"/>
      <c r="C42" s="260">
        <v>66.59</v>
      </c>
      <c r="D42" s="202" t="s">
        <v>46</v>
      </c>
      <c r="E42" s="258"/>
      <c r="F42" s="209">
        <v>67.63</v>
      </c>
      <c r="G42" s="174" t="s">
        <v>47</v>
      </c>
      <c r="H42" s="203"/>
      <c r="I42" s="132">
        <v>43.56</v>
      </c>
      <c r="J42" s="180"/>
      <c r="K42" s="131"/>
      <c r="L42" s="209">
        <v>46.78</v>
      </c>
      <c r="M42" s="202" t="s">
        <v>46</v>
      </c>
      <c r="N42" s="203"/>
      <c r="O42" s="81">
        <v>84.81</v>
      </c>
      <c r="P42" s="74"/>
      <c r="Q42" s="83"/>
      <c r="R42" s="78">
        <v>85.28</v>
      </c>
      <c r="S42" s="74"/>
      <c r="T42" s="75"/>
      <c r="U42" s="209">
        <v>48.25</v>
      </c>
      <c r="V42" s="179">
        <v>0.03</v>
      </c>
      <c r="W42" s="203"/>
      <c r="X42" s="209">
        <v>67.67</v>
      </c>
      <c r="Y42" s="202" t="s">
        <v>55</v>
      </c>
      <c r="Z42" s="203"/>
      <c r="AA42" s="88">
        <v>84.9</v>
      </c>
      <c r="AB42" s="74"/>
      <c r="AC42" s="83"/>
      <c r="AD42" s="227">
        <v>90.34</v>
      </c>
      <c r="AE42" s="223" t="s">
        <v>45</v>
      </c>
      <c r="AF42" s="229"/>
      <c r="AG42" s="135">
        <v>43.75</v>
      </c>
      <c r="AH42" s="134"/>
      <c r="AI42" s="131"/>
      <c r="AJ42" s="262">
        <v>43.71</v>
      </c>
      <c r="AK42" s="179">
        <v>0.03</v>
      </c>
      <c r="AL42" s="203"/>
      <c r="AM42" s="88">
        <v>84.64</v>
      </c>
      <c r="AN42" s="74"/>
      <c r="AO42" s="83"/>
      <c r="AP42" s="407"/>
      <c r="AQ42" s="214"/>
      <c r="AR42" s="43"/>
    </row>
    <row r="43" spans="1:45" ht="18" customHeight="1" x14ac:dyDescent="0.25">
      <c r="B43" s="392">
        <v>10</v>
      </c>
      <c r="C43" s="141">
        <v>41</v>
      </c>
      <c r="D43" s="69" t="s">
        <v>19</v>
      </c>
      <c r="E43" s="70">
        <f>E44*C45</f>
        <v>0</v>
      </c>
      <c r="F43" s="144">
        <v>42</v>
      </c>
      <c r="G43" s="69" t="s">
        <v>19</v>
      </c>
      <c r="H43" s="70">
        <f>H44*F45</f>
        <v>0</v>
      </c>
      <c r="I43" s="144">
        <v>43</v>
      </c>
      <c r="J43" s="69" t="s">
        <v>18</v>
      </c>
      <c r="K43" s="70">
        <f>K44*I45</f>
        <v>0</v>
      </c>
      <c r="L43" s="144">
        <v>44</v>
      </c>
      <c r="M43" s="69" t="s">
        <v>18</v>
      </c>
      <c r="N43" s="70">
        <f>N44*L45</f>
        <v>0</v>
      </c>
      <c r="O43" s="144">
        <v>45</v>
      </c>
      <c r="P43" s="69" t="s">
        <v>20</v>
      </c>
      <c r="Q43" s="86">
        <f>Q44*O45</f>
        <v>0</v>
      </c>
      <c r="R43" s="150">
        <v>133</v>
      </c>
      <c r="S43" s="69" t="s">
        <v>20</v>
      </c>
      <c r="T43" s="70">
        <f>T44*R45</f>
        <v>0</v>
      </c>
      <c r="U43" s="144">
        <v>134</v>
      </c>
      <c r="V43" s="69" t="s">
        <v>18</v>
      </c>
      <c r="W43" s="70">
        <f>W44*U45</f>
        <v>0</v>
      </c>
      <c r="X43" s="144">
        <v>135</v>
      </c>
      <c r="Y43" s="69" t="s">
        <v>19</v>
      </c>
      <c r="Z43" s="70">
        <f>Z44*X45</f>
        <v>0</v>
      </c>
      <c r="AA43" s="149">
        <v>136</v>
      </c>
      <c r="AB43" s="69" t="s">
        <v>20</v>
      </c>
      <c r="AC43" s="86">
        <f>AC44*AA45</f>
        <v>0</v>
      </c>
      <c r="AD43" s="154">
        <v>213</v>
      </c>
      <c r="AE43" s="69" t="s">
        <v>20</v>
      </c>
      <c r="AF43" s="70">
        <f>AF44*AD45</f>
        <v>0</v>
      </c>
      <c r="AG43" s="149">
        <v>214</v>
      </c>
      <c r="AH43" s="69" t="s">
        <v>18</v>
      </c>
      <c r="AI43" s="70">
        <f>AI44*AG45</f>
        <v>0</v>
      </c>
      <c r="AJ43" s="149">
        <v>215</v>
      </c>
      <c r="AK43" s="69" t="s">
        <v>18</v>
      </c>
      <c r="AL43" s="70">
        <f>AL44*AJ45</f>
        <v>0</v>
      </c>
      <c r="AM43" s="149">
        <v>216</v>
      </c>
      <c r="AN43" s="69" t="s">
        <v>19</v>
      </c>
      <c r="AO43" s="86">
        <f>AO44*AM45</f>
        <v>0</v>
      </c>
      <c r="AP43" s="407">
        <v>10</v>
      </c>
      <c r="AQ43" s="214"/>
    </row>
    <row r="44" spans="1:45" ht="18" customHeight="1" x14ac:dyDescent="0.25">
      <c r="B44" s="392" t="s">
        <v>8</v>
      </c>
      <c r="C44" s="71"/>
      <c r="D44" s="72"/>
      <c r="E44" s="73"/>
      <c r="F44" s="76"/>
      <c r="G44" s="72"/>
      <c r="H44" s="73"/>
      <c r="I44" s="76"/>
      <c r="J44" s="72"/>
      <c r="K44" s="73"/>
      <c r="L44" s="76"/>
      <c r="M44" s="72"/>
      <c r="N44" s="73"/>
      <c r="O44" s="76"/>
      <c r="P44" s="72"/>
      <c r="Q44" s="77"/>
      <c r="R44" s="78"/>
      <c r="S44" s="79"/>
      <c r="T44" s="73"/>
      <c r="U44" s="76"/>
      <c r="V44" s="79"/>
      <c r="W44" s="73"/>
      <c r="X44" s="76"/>
      <c r="Y44" s="79"/>
      <c r="Z44" s="73"/>
      <c r="AA44" s="87"/>
      <c r="AB44" s="79"/>
      <c r="AC44" s="77"/>
      <c r="AD44" s="78"/>
      <c r="AE44" s="80"/>
      <c r="AF44" s="73"/>
      <c r="AG44" s="87"/>
      <c r="AH44" s="79"/>
      <c r="AI44" s="73"/>
      <c r="AJ44" s="87"/>
      <c r="AK44" s="79"/>
      <c r="AL44" s="73"/>
      <c r="AM44" s="87"/>
      <c r="AN44" s="79"/>
      <c r="AO44" s="77"/>
      <c r="AP44" s="407" t="s">
        <v>8</v>
      </c>
      <c r="AQ44" s="214"/>
    </row>
    <row r="45" spans="1:45" ht="18" customHeight="1" x14ac:dyDescent="0.25">
      <c r="B45" s="392"/>
      <c r="C45" s="71">
        <v>66.59</v>
      </c>
      <c r="D45" s="74"/>
      <c r="E45" s="75"/>
      <c r="F45" s="81">
        <v>67.63</v>
      </c>
      <c r="G45" s="74"/>
      <c r="H45" s="82"/>
      <c r="I45" s="81">
        <v>43.56</v>
      </c>
      <c r="J45" s="74"/>
      <c r="K45" s="82"/>
      <c r="L45" s="81">
        <v>46.78</v>
      </c>
      <c r="M45" s="74"/>
      <c r="N45" s="82"/>
      <c r="O45" s="81">
        <v>84.81</v>
      </c>
      <c r="P45" s="74"/>
      <c r="Q45" s="83"/>
      <c r="R45" s="78">
        <v>85.28</v>
      </c>
      <c r="S45" s="74"/>
      <c r="T45" s="75"/>
      <c r="U45" s="81">
        <v>48.25</v>
      </c>
      <c r="V45" s="74"/>
      <c r="W45" s="82"/>
      <c r="X45" s="81">
        <v>67.67</v>
      </c>
      <c r="Y45" s="74"/>
      <c r="Z45" s="82"/>
      <c r="AA45" s="88">
        <v>84.9</v>
      </c>
      <c r="AB45" s="74"/>
      <c r="AC45" s="83"/>
      <c r="AD45" s="78">
        <v>90.34</v>
      </c>
      <c r="AE45" s="84"/>
      <c r="AF45" s="75"/>
      <c r="AG45" s="88">
        <v>43.75</v>
      </c>
      <c r="AH45" s="74"/>
      <c r="AI45" s="82"/>
      <c r="AJ45" s="88">
        <v>43.71</v>
      </c>
      <c r="AK45" s="74"/>
      <c r="AL45" s="82"/>
      <c r="AM45" s="88">
        <v>84.64</v>
      </c>
      <c r="AN45" s="74"/>
      <c r="AO45" s="83"/>
      <c r="AP45" s="407"/>
      <c r="AQ45" s="214"/>
      <c r="AR45" s="43"/>
    </row>
    <row r="46" spans="1:45" ht="18" customHeight="1" x14ac:dyDescent="0.25">
      <c r="B46" s="392">
        <v>9</v>
      </c>
      <c r="C46" s="141">
        <v>36</v>
      </c>
      <c r="D46" s="69" t="s">
        <v>19</v>
      </c>
      <c r="E46" s="70">
        <f>E47*C48</f>
        <v>0</v>
      </c>
      <c r="F46" s="144">
        <v>37</v>
      </c>
      <c r="G46" s="69" t="s">
        <v>19</v>
      </c>
      <c r="H46" s="70">
        <f>H47*F48</f>
        <v>0</v>
      </c>
      <c r="I46" s="144">
        <v>38</v>
      </c>
      <c r="J46" s="69" t="s">
        <v>18</v>
      </c>
      <c r="K46" s="70">
        <f>K47*I48</f>
        <v>0</v>
      </c>
      <c r="L46" s="144">
        <v>39</v>
      </c>
      <c r="M46" s="69" t="s">
        <v>18</v>
      </c>
      <c r="N46" s="70">
        <f>N47*L48</f>
        <v>0</v>
      </c>
      <c r="O46" s="144">
        <v>40</v>
      </c>
      <c r="P46" s="69" t="s">
        <v>20</v>
      </c>
      <c r="Q46" s="86">
        <f>Q47*O48</f>
        <v>0</v>
      </c>
      <c r="R46" s="150">
        <v>129</v>
      </c>
      <c r="S46" s="69" t="s">
        <v>20</v>
      </c>
      <c r="T46" s="70">
        <f>T47*R48</f>
        <v>0</v>
      </c>
      <c r="U46" s="144">
        <v>130</v>
      </c>
      <c r="V46" s="69" t="s">
        <v>18</v>
      </c>
      <c r="W46" s="70">
        <f>W47*U48</f>
        <v>0</v>
      </c>
      <c r="X46" s="144">
        <v>131</v>
      </c>
      <c r="Y46" s="69" t="s">
        <v>19</v>
      </c>
      <c r="Z46" s="70">
        <f>Z47*X48</f>
        <v>0</v>
      </c>
      <c r="AA46" s="149">
        <v>132</v>
      </c>
      <c r="AB46" s="69" t="s">
        <v>20</v>
      </c>
      <c r="AC46" s="86">
        <f>AC47*AA48</f>
        <v>0</v>
      </c>
      <c r="AD46" s="154">
        <v>209</v>
      </c>
      <c r="AE46" s="69" t="s">
        <v>20</v>
      </c>
      <c r="AF46" s="70">
        <f>AF47*AD48</f>
        <v>0</v>
      </c>
      <c r="AG46" s="149">
        <v>210</v>
      </c>
      <c r="AH46" s="69" t="s">
        <v>18</v>
      </c>
      <c r="AI46" s="70">
        <f>AI47*AG48</f>
        <v>0</v>
      </c>
      <c r="AJ46" s="149">
        <v>211</v>
      </c>
      <c r="AK46" s="69" t="s">
        <v>18</v>
      </c>
      <c r="AL46" s="70">
        <f>AL47*AJ48</f>
        <v>0</v>
      </c>
      <c r="AM46" s="149">
        <v>212</v>
      </c>
      <c r="AN46" s="69" t="s">
        <v>19</v>
      </c>
      <c r="AO46" s="86">
        <f>AO47*AM48</f>
        <v>0</v>
      </c>
      <c r="AP46" s="407">
        <v>9</v>
      </c>
      <c r="AQ46" s="214"/>
    </row>
    <row r="47" spans="1:45" ht="18" customHeight="1" x14ac:dyDescent="0.25">
      <c r="B47" s="392" t="s">
        <v>9</v>
      </c>
      <c r="C47" s="71"/>
      <c r="D47" s="72"/>
      <c r="E47" s="73"/>
      <c r="F47" s="76"/>
      <c r="G47" s="72"/>
      <c r="H47" s="73"/>
      <c r="I47" s="76"/>
      <c r="J47" s="72"/>
      <c r="K47" s="73"/>
      <c r="L47" s="76"/>
      <c r="M47" s="72"/>
      <c r="N47" s="73"/>
      <c r="O47" s="76"/>
      <c r="P47" s="72"/>
      <c r="Q47" s="77"/>
      <c r="R47" s="78"/>
      <c r="S47" s="79"/>
      <c r="T47" s="73"/>
      <c r="U47" s="76"/>
      <c r="V47" s="79"/>
      <c r="W47" s="73"/>
      <c r="X47" s="76"/>
      <c r="Y47" s="79"/>
      <c r="Z47" s="73"/>
      <c r="AA47" s="87"/>
      <c r="AB47" s="79"/>
      <c r="AC47" s="77"/>
      <c r="AD47" s="78"/>
      <c r="AE47" s="80"/>
      <c r="AF47" s="73"/>
      <c r="AG47" s="87"/>
      <c r="AH47" s="79"/>
      <c r="AI47" s="73"/>
      <c r="AJ47" s="87"/>
      <c r="AK47" s="79"/>
      <c r="AL47" s="73"/>
      <c r="AM47" s="87"/>
      <c r="AN47" s="79"/>
      <c r="AO47" s="77"/>
      <c r="AP47" s="407" t="s">
        <v>9</v>
      </c>
      <c r="AQ47" s="214"/>
    </row>
    <row r="48" spans="1:45" ht="18" customHeight="1" x14ac:dyDescent="0.25">
      <c r="B48" s="392"/>
      <c r="C48" s="71">
        <v>66.59</v>
      </c>
      <c r="D48" s="74"/>
      <c r="E48" s="75"/>
      <c r="F48" s="81">
        <v>67.63</v>
      </c>
      <c r="G48" s="74"/>
      <c r="H48" s="82"/>
      <c r="I48" s="81">
        <v>43.56</v>
      </c>
      <c r="J48" s="74"/>
      <c r="K48" s="82"/>
      <c r="L48" s="81">
        <v>46.78</v>
      </c>
      <c r="M48" s="74"/>
      <c r="N48" s="82"/>
      <c r="O48" s="81">
        <v>84.81</v>
      </c>
      <c r="P48" s="74"/>
      <c r="Q48" s="83"/>
      <c r="R48" s="78">
        <v>85.28</v>
      </c>
      <c r="S48" s="74"/>
      <c r="T48" s="75"/>
      <c r="U48" s="81">
        <v>48.25</v>
      </c>
      <c r="V48" s="74"/>
      <c r="W48" s="82"/>
      <c r="X48" s="81">
        <v>67.67</v>
      </c>
      <c r="Y48" s="74"/>
      <c r="Z48" s="82"/>
      <c r="AA48" s="88">
        <v>84.9</v>
      </c>
      <c r="AB48" s="74"/>
      <c r="AC48" s="83"/>
      <c r="AD48" s="78">
        <v>90.34</v>
      </c>
      <c r="AE48" s="84"/>
      <c r="AF48" s="75"/>
      <c r="AG48" s="88">
        <v>43.75</v>
      </c>
      <c r="AH48" s="74"/>
      <c r="AI48" s="82"/>
      <c r="AJ48" s="88">
        <v>43.71</v>
      </c>
      <c r="AK48" s="74"/>
      <c r="AL48" s="82"/>
      <c r="AM48" s="88">
        <v>84.64</v>
      </c>
      <c r="AN48" s="74"/>
      <c r="AO48" s="83"/>
      <c r="AP48" s="407"/>
      <c r="AQ48" s="214"/>
      <c r="AR48" s="43"/>
    </row>
    <row r="49" spans="1:45" ht="18" customHeight="1" x14ac:dyDescent="0.25">
      <c r="B49" s="392">
        <v>8</v>
      </c>
      <c r="C49" s="141">
        <v>31</v>
      </c>
      <c r="D49" s="69" t="s">
        <v>19</v>
      </c>
      <c r="E49" s="70">
        <f>E50*C51</f>
        <v>0</v>
      </c>
      <c r="F49" s="144">
        <v>32</v>
      </c>
      <c r="G49" s="69" t="s">
        <v>19</v>
      </c>
      <c r="H49" s="70">
        <f>H50*F51</f>
        <v>0</v>
      </c>
      <c r="I49" s="144">
        <v>33</v>
      </c>
      <c r="J49" s="69" t="s">
        <v>18</v>
      </c>
      <c r="K49" s="70">
        <f>K50*I51</f>
        <v>0</v>
      </c>
      <c r="L49" s="144">
        <v>34</v>
      </c>
      <c r="M49" s="69" t="s">
        <v>18</v>
      </c>
      <c r="N49" s="70">
        <f>N50*L51</f>
        <v>0</v>
      </c>
      <c r="O49" s="144">
        <v>35</v>
      </c>
      <c r="P49" s="69" t="s">
        <v>20</v>
      </c>
      <c r="Q49" s="86">
        <f>Q50*O51</f>
        <v>0</v>
      </c>
      <c r="R49" s="150">
        <v>125</v>
      </c>
      <c r="S49" s="69" t="s">
        <v>20</v>
      </c>
      <c r="T49" s="70">
        <f>T50*R51</f>
        <v>0</v>
      </c>
      <c r="U49" s="144">
        <v>126</v>
      </c>
      <c r="V49" s="69" t="s">
        <v>18</v>
      </c>
      <c r="W49" s="70">
        <f>W50*U51</f>
        <v>0</v>
      </c>
      <c r="X49" s="144">
        <v>127</v>
      </c>
      <c r="Y49" s="69" t="s">
        <v>19</v>
      </c>
      <c r="Z49" s="70">
        <f>Z50*X51</f>
        <v>0</v>
      </c>
      <c r="AA49" s="149">
        <v>128</v>
      </c>
      <c r="AB49" s="69" t="s">
        <v>20</v>
      </c>
      <c r="AC49" s="86">
        <f>AC50*AA51</f>
        <v>0</v>
      </c>
      <c r="AD49" s="154">
        <v>205</v>
      </c>
      <c r="AE49" s="69" t="s">
        <v>20</v>
      </c>
      <c r="AF49" s="70">
        <f>AF50*AD51</f>
        <v>0</v>
      </c>
      <c r="AG49" s="149">
        <v>206</v>
      </c>
      <c r="AH49" s="69" t="s">
        <v>18</v>
      </c>
      <c r="AI49" s="70">
        <f>AI50*AG51</f>
        <v>0</v>
      </c>
      <c r="AJ49" s="149">
        <v>207</v>
      </c>
      <c r="AK49" s="69" t="s">
        <v>18</v>
      </c>
      <c r="AL49" s="70">
        <f>AL50*AJ51</f>
        <v>0</v>
      </c>
      <c r="AM49" s="149">
        <v>208</v>
      </c>
      <c r="AN49" s="69" t="s">
        <v>19</v>
      </c>
      <c r="AO49" s="86">
        <f>AO50*AM51</f>
        <v>0</v>
      </c>
      <c r="AP49" s="407">
        <v>8</v>
      </c>
      <c r="AQ49" s="214"/>
    </row>
    <row r="50" spans="1:45" ht="18" customHeight="1" x14ac:dyDescent="0.25">
      <c r="B50" s="392" t="s">
        <v>10</v>
      </c>
      <c r="C50" s="71"/>
      <c r="D50" s="72"/>
      <c r="E50" s="73"/>
      <c r="F50" s="76"/>
      <c r="G50" s="72"/>
      <c r="H50" s="73"/>
      <c r="I50" s="76"/>
      <c r="J50" s="72"/>
      <c r="K50" s="73"/>
      <c r="L50" s="76"/>
      <c r="M50" s="72"/>
      <c r="N50" s="73"/>
      <c r="O50" s="76"/>
      <c r="P50" s="72"/>
      <c r="Q50" s="77"/>
      <c r="R50" s="78"/>
      <c r="S50" s="79"/>
      <c r="T50" s="73"/>
      <c r="U50" s="76"/>
      <c r="V50" s="79"/>
      <c r="W50" s="73"/>
      <c r="X50" s="76"/>
      <c r="Y50" s="79"/>
      <c r="Z50" s="73"/>
      <c r="AA50" s="87"/>
      <c r="AB50" s="79"/>
      <c r="AC50" s="77"/>
      <c r="AD50" s="78"/>
      <c r="AE50" s="80"/>
      <c r="AF50" s="73"/>
      <c r="AG50" s="87"/>
      <c r="AH50" s="79"/>
      <c r="AI50" s="73"/>
      <c r="AJ50" s="87"/>
      <c r="AK50" s="79"/>
      <c r="AL50" s="73"/>
      <c r="AM50" s="87"/>
      <c r="AN50" s="79"/>
      <c r="AO50" s="77"/>
      <c r="AP50" s="407" t="s">
        <v>10</v>
      </c>
      <c r="AQ50" s="214"/>
    </row>
    <row r="51" spans="1:45" ht="18" customHeight="1" x14ac:dyDescent="0.25">
      <c r="B51" s="392"/>
      <c r="C51" s="71">
        <v>66.59</v>
      </c>
      <c r="D51" s="74"/>
      <c r="E51" s="75"/>
      <c r="F51" s="81">
        <v>67.63</v>
      </c>
      <c r="G51" s="74"/>
      <c r="H51" s="82"/>
      <c r="I51" s="81">
        <v>43.56</v>
      </c>
      <c r="J51" s="74"/>
      <c r="K51" s="82"/>
      <c r="L51" s="81">
        <v>46.78</v>
      </c>
      <c r="M51" s="74"/>
      <c r="N51" s="82"/>
      <c r="O51" s="81">
        <v>84.81</v>
      </c>
      <c r="P51" s="74"/>
      <c r="Q51" s="83"/>
      <c r="R51" s="78">
        <v>85.28</v>
      </c>
      <c r="S51" s="74"/>
      <c r="T51" s="75"/>
      <c r="U51" s="81">
        <v>48.25</v>
      </c>
      <c r="V51" s="74"/>
      <c r="W51" s="82"/>
      <c r="X51" s="81">
        <v>67.67</v>
      </c>
      <c r="Y51" s="74"/>
      <c r="Z51" s="82"/>
      <c r="AA51" s="88">
        <v>84.9</v>
      </c>
      <c r="AB51" s="74"/>
      <c r="AC51" s="83"/>
      <c r="AD51" s="78">
        <v>90.34</v>
      </c>
      <c r="AE51" s="84"/>
      <c r="AF51" s="75"/>
      <c r="AG51" s="88">
        <v>43.75</v>
      </c>
      <c r="AH51" s="74"/>
      <c r="AI51" s="82"/>
      <c r="AJ51" s="88">
        <v>43.71</v>
      </c>
      <c r="AK51" s="74"/>
      <c r="AL51" s="82"/>
      <c r="AM51" s="88">
        <v>84.64</v>
      </c>
      <c r="AN51" s="74"/>
      <c r="AO51" s="83"/>
      <c r="AP51" s="407"/>
      <c r="AQ51" s="214"/>
      <c r="AR51" s="43"/>
    </row>
    <row r="52" spans="1:45" ht="18" customHeight="1" x14ac:dyDescent="0.25">
      <c r="B52" s="392">
        <v>7</v>
      </c>
      <c r="C52" s="141">
        <v>26</v>
      </c>
      <c r="D52" s="69" t="s">
        <v>19</v>
      </c>
      <c r="E52" s="70">
        <f>E53*C54</f>
        <v>0</v>
      </c>
      <c r="F52" s="144">
        <v>27</v>
      </c>
      <c r="G52" s="69" t="s">
        <v>19</v>
      </c>
      <c r="H52" s="70">
        <f>H53*F54</f>
        <v>0</v>
      </c>
      <c r="I52" s="144">
        <v>28</v>
      </c>
      <c r="J52" s="69" t="s">
        <v>18</v>
      </c>
      <c r="K52" s="70">
        <f>K53*I54</f>
        <v>0</v>
      </c>
      <c r="L52" s="144">
        <v>29</v>
      </c>
      <c r="M52" s="69" t="s">
        <v>18</v>
      </c>
      <c r="N52" s="70">
        <f>N53*L54</f>
        <v>0</v>
      </c>
      <c r="O52" s="144">
        <v>30</v>
      </c>
      <c r="P52" s="69" t="s">
        <v>20</v>
      </c>
      <c r="Q52" s="86">
        <f>Q53*O54</f>
        <v>0</v>
      </c>
      <c r="R52" s="150">
        <v>121</v>
      </c>
      <c r="S52" s="69" t="s">
        <v>20</v>
      </c>
      <c r="T52" s="70">
        <f>T53*R54</f>
        <v>0</v>
      </c>
      <c r="U52" s="144">
        <v>122</v>
      </c>
      <c r="V52" s="69" t="s">
        <v>18</v>
      </c>
      <c r="W52" s="70">
        <f>W53*U54</f>
        <v>0</v>
      </c>
      <c r="X52" s="144">
        <v>123</v>
      </c>
      <c r="Y52" s="69" t="s">
        <v>19</v>
      </c>
      <c r="Z52" s="70">
        <f>Z53*X54</f>
        <v>0</v>
      </c>
      <c r="AA52" s="149">
        <v>124</v>
      </c>
      <c r="AB52" s="69" t="s">
        <v>20</v>
      </c>
      <c r="AC52" s="86">
        <f>AC53*AA54</f>
        <v>0</v>
      </c>
      <c r="AD52" s="154">
        <v>201</v>
      </c>
      <c r="AE52" s="69" t="s">
        <v>20</v>
      </c>
      <c r="AF52" s="70">
        <f>AF53*AD54</f>
        <v>0</v>
      </c>
      <c r="AG52" s="149">
        <v>202</v>
      </c>
      <c r="AH52" s="69" t="s">
        <v>18</v>
      </c>
      <c r="AI52" s="70">
        <f>AI53*AG54</f>
        <v>0</v>
      </c>
      <c r="AJ52" s="149">
        <v>203</v>
      </c>
      <c r="AK52" s="69" t="s">
        <v>18</v>
      </c>
      <c r="AL52" s="70">
        <f>AL53*AJ54</f>
        <v>0</v>
      </c>
      <c r="AM52" s="149">
        <v>204</v>
      </c>
      <c r="AN52" s="69" t="s">
        <v>19</v>
      </c>
      <c r="AO52" s="86">
        <f>AO53*AM54</f>
        <v>0</v>
      </c>
      <c r="AP52" s="407">
        <v>7</v>
      </c>
      <c r="AQ52" s="214"/>
    </row>
    <row r="53" spans="1:45" ht="18" customHeight="1" x14ac:dyDescent="0.25">
      <c r="B53" s="392" t="s">
        <v>11</v>
      </c>
      <c r="C53" s="71"/>
      <c r="D53" s="72"/>
      <c r="E53" s="73"/>
      <c r="F53" s="76"/>
      <c r="G53" s="72"/>
      <c r="H53" s="73"/>
      <c r="I53" s="76"/>
      <c r="J53" s="72"/>
      <c r="K53" s="73"/>
      <c r="L53" s="76"/>
      <c r="M53" s="72"/>
      <c r="N53" s="73"/>
      <c r="O53" s="76"/>
      <c r="P53" s="72"/>
      <c r="Q53" s="77"/>
      <c r="R53" s="78"/>
      <c r="S53" s="79"/>
      <c r="T53" s="73"/>
      <c r="U53" s="76"/>
      <c r="V53" s="79"/>
      <c r="W53" s="73"/>
      <c r="X53" s="76"/>
      <c r="Y53" s="79"/>
      <c r="Z53" s="73"/>
      <c r="AA53" s="87"/>
      <c r="AB53" s="79"/>
      <c r="AC53" s="77"/>
      <c r="AD53" s="78"/>
      <c r="AE53" s="80"/>
      <c r="AF53" s="73"/>
      <c r="AG53" s="87"/>
      <c r="AH53" s="79"/>
      <c r="AI53" s="73"/>
      <c r="AJ53" s="87"/>
      <c r="AK53" s="79"/>
      <c r="AL53" s="73"/>
      <c r="AM53" s="87"/>
      <c r="AN53" s="79"/>
      <c r="AO53" s="77"/>
      <c r="AP53" s="407" t="s">
        <v>11</v>
      </c>
      <c r="AQ53" s="214"/>
    </row>
    <row r="54" spans="1:45" ht="18" customHeight="1" x14ac:dyDescent="0.25">
      <c r="B54" s="392"/>
      <c r="C54" s="71">
        <v>66.59</v>
      </c>
      <c r="D54" s="74"/>
      <c r="E54" s="75"/>
      <c r="F54" s="81">
        <v>67.63</v>
      </c>
      <c r="G54" s="74"/>
      <c r="H54" s="82"/>
      <c r="I54" s="81">
        <v>43.56</v>
      </c>
      <c r="J54" s="74"/>
      <c r="K54" s="82"/>
      <c r="L54" s="81">
        <v>46.78</v>
      </c>
      <c r="M54" s="74"/>
      <c r="N54" s="82"/>
      <c r="O54" s="81">
        <v>84.81</v>
      </c>
      <c r="P54" s="74"/>
      <c r="Q54" s="83"/>
      <c r="R54" s="78">
        <v>85.28</v>
      </c>
      <c r="S54" s="74"/>
      <c r="T54" s="75"/>
      <c r="U54" s="81">
        <v>48.25</v>
      </c>
      <c r="V54" s="74"/>
      <c r="W54" s="82"/>
      <c r="X54" s="81">
        <v>67.67</v>
      </c>
      <c r="Y54" s="74"/>
      <c r="Z54" s="82"/>
      <c r="AA54" s="88">
        <v>84.9</v>
      </c>
      <c r="AB54" s="74"/>
      <c r="AC54" s="124">
        <f>Z54</f>
        <v>0</v>
      </c>
      <c r="AD54" s="78">
        <v>90.34</v>
      </c>
      <c r="AE54" s="84"/>
      <c r="AF54" s="75"/>
      <c r="AG54" s="88">
        <v>43.75</v>
      </c>
      <c r="AH54" s="74"/>
      <c r="AI54" s="82"/>
      <c r="AJ54" s="88">
        <v>43.71</v>
      </c>
      <c r="AK54" s="74"/>
      <c r="AL54" s="82"/>
      <c r="AM54" s="88">
        <v>84.64</v>
      </c>
      <c r="AN54" s="74"/>
      <c r="AO54" s="83"/>
      <c r="AP54" s="407"/>
      <c r="AQ54" s="214"/>
      <c r="AR54" s="43"/>
    </row>
    <row r="55" spans="1:45" ht="18" customHeight="1" x14ac:dyDescent="0.25">
      <c r="B55" s="392">
        <v>6</v>
      </c>
      <c r="C55" s="141">
        <v>21</v>
      </c>
      <c r="D55" s="69" t="s">
        <v>19</v>
      </c>
      <c r="E55" s="70">
        <f>E56*C57</f>
        <v>0</v>
      </c>
      <c r="F55" s="144">
        <v>22</v>
      </c>
      <c r="G55" s="69" t="s">
        <v>19</v>
      </c>
      <c r="H55" s="70">
        <f>H56*F57</f>
        <v>0</v>
      </c>
      <c r="I55" s="144">
        <v>23</v>
      </c>
      <c r="J55" s="69" t="s">
        <v>18</v>
      </c>
      <c r="K55" s="70">
        <f>K56*I57</f>
        <v>0</v>
      </c>
      <c r="L55" s="144">
        <v>24</v>
      </c>
      <c r="M55" s="69" t="s">
        <v>18</v>
      </c>
      <c r="N55" s="70">
        <f>N56*L57</f>
        <v>0</v>
      </c>
      <c r="O55" s="144">
        <v>25</v>
      </c>
      <c r="P55" s="69" t="s">
        <v>20</v>
      </c>
      <c r="Q55" s="86">
        <f>Q56*O57</f>
        <v>0</v>
      </c>
      <c r="R55" s="150">
        <v>117</v>
      </c>
      <c r="S55" s="69" t="s">
        <v>20</v>
      </c>
      <c r="T55" s="70">
        <f>T56*R57</f>
        <v>0</v>
      </c>
      <c r="U55" s="144">
        <v>118</v>
      </c>
      <c r="V55" s="69" t="s">
        <v>18</v>
      </c>
      <c r="W55" s="70">
        <f>W56*U57</f>
        <v>0</v>
      </c>
      <c r="X55" s="144">
        <v>119</v>
      </c>
      <c r="Y55" s="69" t="s">
        <v>19</v>
      </c>
      <c r="Z55" s="70">
        <f>Z56*X57</f>
        <v>0</v>
      </c>
      <c r="AA55" s="149">
        <v>120</v>
      </c>
      <c r="AB55" s="69" t="s">
        <v>20</v>
      </c>
      <c r="AC55" s="86">
        <f>AC56*AA57</f>
        <v>0</v>
      </c>
      <c r="AD55" s="154">
        <v>197</v>
      </c>
      <c r="AE55" s="69" t="s">
        <v>20</v>
      </c>
      <c r="AF55" s="70">
        <f>AF56*AD57</f>
        <v>0</v>
      </c>
      <c r="AG55" s="149">
        <v>198</v>
      </c>
      <c r="AH55" s="69" t="s">
        <v>18</v>
      </c>
      <c r="AI55" s="70">
        <f>AI56*AG57</f>
        <v>0</v>
      </c>
      <c r="AJ55" s="149">
        <v>199</v>
      </c>
      <c r="AK55" s="69" t="s">
        <v>18</v>
      </c>
      <c r="AL55" s="70">
        <f>AL56*AJ57</f>
        <v>0</v>
      </c>
      <c r="AM55" s="149">
        <v>200</v>
      </c>
      <c r="AN55" s="69" t="s">
        <v>19</v>
      </c>
      <c r="AO55" s="86">
        <f>AO56*AM57</f>
        <v>0</v>
      </c>
      <c r="AP55" s="407">
        <v>6</v>
      </c>
      <c r="AQ55" s="214"/>
    </row>
    <row r="56" spans="1:45" ht="18" customHeight="1" x14ac:dyDescent="0.25">
      <c r="B56" s="392" t="s">
        <v>12</v>
      </c>
      <c r="C56" s="71"/>
      <c r="D56" s="72"/>
      <c r="E56" s="73"/>
      <c r="F56" s="76"/>
      <c r="G56" s="72"/>
      <c r="H56" s="73"/>
      <c r="I56" s="76"/>
      <c r="J56" s="72"/>
      <c r="K56" s="73"/>
      <c r="L56" s="76"/>
      <c r="M56" s="72"/>
      <c r="N56" s="73"/>
      <c r="O56" s="76"/>
      <c r="P56" s="72"/>
      <c r="Q56" s="77"/>
      <c r="R56" s="78"/>
      <c r="S56" s="79"/>
      <c r="T56" s="73"/>
      <c r="U56" s="76"/>
      <c r="V56" s="79"/>
      <c r="W56" s="73"/>
      <c r="X56" s="76"/>
      <c r="Y56" s="79"/>
      <c r="Z56" s="73"/>
      <c r="AA56" s="87"/>
      <c r="AB56" s="79"/>
      <c r="AC56" s="77"/>
      <c r="AD56" s="78"/>
      <c r="AE56" s="80"/>
      <c r="AF56" s="73"/>
      <c r="AG56" s="87"/>
      <c r="AH56" s="79"/>
      <c r="AI56" s="73"/>
      <c r="AJ56" s="87"/>
      <c r="AK56" s="79"/>
      <c r="AL56" s="73"/>
      <c r="AM56" s="87"/>
      <c r="AN56" s="79"/>
      <c r="AO56" s="77"/>
      <c r="AP56" s="407" t="s">
        <v>12</v>
      </c>
      <c r="AQ56" s="214"/>
    </row>
    <row r="57" spans="1:45" ht="18" customHeight="1" x14ac:dyDescent="0.25">
      <c r="B57" s="392"/>
      <c r="C57" s="71">
        <v>66.59</v>
      </c>
      <c r="D57" s="74"/>
      <c r="E57" s="75"/>
      <c r="F57" s="81">
        <v>67.63</v>
      </c>
      <c r="G57" s="74"/>
      <c r="H57" s="82"/>
      <c r="I57" s="81">
        <v>43.56</v>
      </c>
      <c r="J57" s="74"/>
      <c r="K57" s="82"/>
      <c r="L57" s="81">
        <v>46.78</v>
      </c>
      <c r="M57" s="74"/>
      <c r="N57" s="82"/>
      <c r="O57" s="81">
        <v>84.81</v>
      </c>
      <c r="P57" s="74"/>
      <c r="Q57" s="83"/>
      <c r="R57" s="78">
        <v>85.28</v>
      </c>
      <c r="S57" s="74"/>
      <c r="T57" s="75"/>
      <c r="U57" s="81">
        <v>48.25</v>
      </c>
      <c r="V57" s="74"/>
      <c r="W57" s="82"/>
      <c r="X57" s="81">
        <v>67.67</v>
      </c>
      <c r="Y57" s="74"/>
      <c r="Z57" s="82"/>
      <c r="AA57" s="88">
        <v>84.9</v>
      </c>
      <c r="AB57" s="74"/>
      <c r="AC57" s="83"/>
      <c r="AD57" s="78">
        <v>90.34</v>
      </c>
      <c r="AE57" s="84"/>
      <c r="AF57" s="75"/>
      <c r="AG57" s="88">
        <v>43.75</v>
      </c>
      <c r="AH57" s="74"/>
      <c r="AI57" s="82"/>
      <c r="AJ57" s="88">
        <v>43.71</v>
      </c>
      <c r="AK57" s="74"/>
      <c r="AL57" s="82"/>
      <c r="AM57" s="88">
        <v>84.64</v>
      </c>
      <c r="AN57" s="74"/>
      <c r="AO57" s="83"/>
      <c r="AP57" s="407"/>
      <c r="AQ57" s="214"/>
      <c r="AR57" s="43"/>
    </row>
    <row r="58" spans="1:45" s="43" customFormat="1" ht="21.75" customHeight="1" x14ac:dyDescent="0.25">
      <c r="A58" s="44"/>
      <c r="B58" s="392">
        <v>5</v>
      </c>
      <c r="C58" s="192">
        <v>16</v>
      </c>
      <c r="D58" s="171" t="s">
        <v>19</v>
      </c>
      <c r="E58" s="175">
        <f>E59*C60</f>
        <v>9322600</v>
      </c>
      <c r="F58" s="143">
        <v>17</v>
      </c>
      <c r="G58" s="21" t="s">
        <v>19</v>
      </c>
      <c r="H58" s="26">
        <f>H59*F60</f>
        <v>11497100</v>
      </c>
      <c r="I58" s="185">
        <v>18</v>
      </c>
      <c r="J58" s="171" t="s">
        <v>18</v>
      </c>
      <c r="K58" s="175">
        <f>K59*I60</f>
        <v>6573204</v>
      </c>
      <c r="L58" s="143">
        <v>19</v>
      </c>
      <c r="M58" s="21" t="s">
        <v>18</v>
      </c>
      <c r="N58" s="26">
        <f>N59*L60</f>
        <v>8186500</v>
      </c>
      <c r="O58" s="185">
        <v>20</v>
      </c>
      <c r="P58" s="171" t="s">
        <v>20</v>
      </c>
      <c r="Q58" s="183">
        <f>Q59*O60</f>
        <v>11576565</v>
      </c>
      <c r="R58" s="140">
        <v>113</v>
      </c>
      <c r="S58" s="21" t="s">
        <v>20</v>
      </c>
      <c r="T58" s="26">
        <f>T59*R60</f>
        <v>14071200</v>
      </c>
      <c r="U58" s="185">
        <v>114</v>
      </c>
      <c r="V58" s="171" t="s">
        <v>18</v>
      </c>
      <c r="W58" s="175">
        <f>W59*U60</f>
        <v>7232675</v>
      </c>
      <c r="X58" s="143">
        <v>115</v>
      </c>
      <c r="Y58" s="21" t="s">
        <v>19</v>
      </c>
      <c r="Z58" s="26">
        <f>Z59*X60</f>
        <v>11503900</v>
      </c>
      <c r="AA58" s="190">
        <v>116</v>
      </c>
      <c r="AB58" s="171" t="s">
        <v>20</v>
      </c>
      <c r="AC58" s="183">
        <f>AC59*AA60</f>
        <v>14008500.000000002</v>
      </c>
      <c r="AD58" s="233">
        <v>193</v>
      </c>
      <c r="AE58" s="171" t="s">
        <v>20</v>
      </c>
      <c r="AF58" s="175">
        <f>AF59*AD60</f>
        <v>14906100</v>
      </c>
      <c r="AG58" s="190">
        <v>194</v>
      </c>
      <c r="AH58" s="171" t="s">
        <v>18</v>
      </c>
      <c r="AI58" s="175">
        <f>AI59*AG60</f>
        <v>6645625</v>
      </c>
      <c r="AJ58" s="147">
        <v>195</v>
      </c>
      <c r="AK58" s="21" t="s">
        <v>18</v>
      </c>
      <c r="AL58" s="26">
        <f>AL59*AJ60</f>
        <v>7780380</v>
      </c>
      <c r="AM58" s="147">
        <v>196</v>
      </c>
      <c r="AN58" s="21" t="s">
        <v>19</v>
      </c>
      <c r="AO58" s="28">
        <f>AO59*AM60</f>
        <v>13965600</v>
      </c>
      <c r="AP58" s="407">
        <v>5</v>
      </c>
      <c r="AQ58" s="214"/>
      <c r="AR58" s="206">
        <f>SUM(N58,T58,AC58,AF58,AL58,AO58)</f>
        <v>72918280</v>
      </c>
      <c r="AS58" s="45">
        <f>AR58+AR61+AR64+AR67</f>
        <v>461979340</v>
      </c>
    </row>
    <row r="59" spans="1:45" s="43" customFormat="1" ht="21.75" customHeight="1" x14ac:dyDescent="0.25">
      <c r="A59" s="44"/>
      <c r="B59" s="392" t="s">
        <v>13</v>
      </c>
      <c r="C59" s="193"/>
      <c r="D59" s="173"/>
      <c r="E59" s="166">
        <v>140000</v>
      </c>
      <c r="F59" s="109"/>
      <c r="G59" s="27"/>
      <c r="H59" s="266">
        <v>170000</v>
      </c>
      <c r="I59" s="186"/>
      <c r="J59" s="173"/>
      <c r="K59" s="166">
        <v>150900</v>
      </c>
      <c r="L59" s="109"/>
      <c r="M59" s="27"/>
      <c r="N59" s="24">
        <v>175000</v>
      </c>
      <c r="O59" s="186"/>
      <c r="P59" s="173"/>
      <c r="Q59" s="184">
        <v>136500</v>
      </c>
      <c r="R59" s="108"/>
      <c r="S59" s="110"/>
      <c r="T59" s="24">
        <v>165000</v>
      </c>
      <c r="U59" s="186"/>
      <c r="V59" s="187"/>
      <c r="W59" s="166">
        <v>149900</v>
      </c>
      <c r="X59" s="109"/>
      <c r="Y59" s="110"/>
      <c r="Z59" s="24">
        <v>170000</v>
      </c>
      <c r="AA59" s="176"/>
      <c r="AB59" s="187"/>
      <c r="AC59" s="184">
        <v>165000</v>
      </c>
      <c r="AD59" s="193"/>
      <c r="AE59" s="234"/>
      <c r="AF59" s="166">
        <v>165000</v>
      </c>
      <c r="AG59" s="176"/>
      <c r="AH59" s="187"/>
      <c r="AI59" s="166">
        <v>151900</v>
      </c>
      <c r="AJ59" s="89"/>
      <c r="AK59" s="110"/>
      <c r="AL59" s="24">
        <v>178000</v>
      </c>
      <c r="AM59" s="89"/>
      <c r="AN59" s="110"/>
      <c r="AO59" s="22">
        <v>165000</v>
      </c>
      <c r="AP59" s="407" t="s">
        <v>13</v>
      </c>
      <c r="AQ59" s="214"/>
    </row>
    <row r="60" spans="1:45" s="43" customFormat="1" ht="21.75" customHeight="1" x14ac:dyDescent="0.25">
      <c r="A60" s="44"/>
      <c r="B60" s="392"/>
      <c r="C60" s="194">
        <v>66.59</v>
      </c>
      <c r="D60" s="174" t="s">
        <v>46</v>
      </c>
      <c r="E60" s="178"/>
      <c r="F60" s="112">
        <v>67.63</v>
      </c>
      <c r="G60" s="23"/>
      <c r="H60" s="113"/>
      <c r="I60" s="188">
        <v>43.56</v>
      </c>
      <c r="J60" s="179">
        <v>0.03</v>
      </c>
      <c r="K60" s="189"/>
      <c r="L60" s="112">
        <v>46.78</v>
      </c>
      <c r="M60" s="23"/>
      <c r="N60" s="113"/>
      <c r="O60" s="188">
        <v>84.81</v>
      </c>
      <c r="P60" s="174" t="s">
        <v>47</v>
      </c>
      <c r="Q60" s="191"/>
      <c r="R60" s="108">
        <v>85.28</v>
      </c>
      <c r="S60" s="23"/>
      <c r="T60" s="25"/>
      <c r="U60" s="188">
        <v>48.25</v>
      </c>
      <c r="V60" s="179">
        <v>0.03</v>
      </c>
      <c r="W60" s="189"/>
      <c r="X60" s="112">
        <v>67.67</v>
      </c>
      <c r="Y60" s="23"/>
      <c r="Z60" s="113"/>
      <c r="AA60" s="181">
        <v>84.9</v>
      </c>
      <c r="AB60" s="179">
        <v>0.03</v>
      </c>
      <c r="AC60" s="249"/>
      <c r="AD60" s="193">
        <v>90.34</v>
      </c>
      <c r="AE60" s="243">
        <v>0.03</v>
      </c>
      <c r="AF60" s="178"/>
      <c r="AG60" s="181">
        <v>43.75</v>
      </c>
      <c r="AH60" s="179">
        <v>0.03</v>
      </c>
      <c r="AI60" s="189"/>
      <c r="AJ60" s="92">
        <v>43.71</v>
      </c>
      <c r="AK60" s="23"/>
      <c r="AL60" s="113"/>
      <c r="AM60" s="92">
        <v>84.64</v>
      </c>
      <c r="AN60" s="23"/>
      <c r="AO60" s="114"/>
      <c r="AP60" s="407"/>
      <c r="AQ60" s="214"/>
      <c r="AR60" s="205">
        <f>SUM(L60,R60,AA60,AD60,AJ60,AM60)</f>
        <v>435.65</v>
      </c>
      <c r="AS60" s="205">
        <f>AR60+AR63+AR66+AR69</f>
        <v>2788.9300000000003</v>
      </c>
    </row>
    <row r="61" spans="1:45" s="43" customFormat="1" ht="21.75" customHeight="1" x14ac:dyDescent="0.25">
      <c r="A61" s="44"/>
      <c r="B61" s="392">
        <v>4</v>
      </c>
      <c r="C61" s="140">
        <v>11</v>
      </c>
      <c r="D61" s="21" t="s">
        <v>19</v>
      </c>
      <c r="E61" s="26">
        <f>E62*C63</f>
        <v>9921910</v>
      </c>
      <c r="F61" s="185">
        <v>12</v>
      </c>
      <c r="G61" s="171" t="s">
        <v>19</v>
      </c>
      <c r="H61" s="175">
        <f>H62*F63</f>
        <v>11429470</v>
      </c>
      <c r="I61" s="143">
        <v>13</v>
      </c>
      <c r="J61" s="21" t="s">
        <v>18</v>
      </c>
      <c r="K61" s="26">
        <f>K62*I63</f>
        <v>7623000</v>
      </c>
      <c r="L61" s="185">
        <v>14</v>
      </c>
      <c r="M61" s="171" t="s">
        <v>18</v>
      </c>
      <c r="N61" s="175">
        <f>N62*L63</f>
        <v>8139720</v>
      </c>
      <c r="O61" s="143">
        <v>15</v>
      </c>
      <c r="P61" s="21" t="s">
        <v>20</v>
      </c>
      <c r="Q61" s="28">
        <f>Q62*O63</f>
        <v>13484790</v>
      </c>
      <c r="R61" s="192">
        <v>109</v>
      </c>
      <c r="S61" s="171" t="s">
        <v>20</v>
      </c>
      <c r="T61" s="175">
        <f>T62*R63</f>
        <v>13985920</v>
      </c>
      <c r="U61" s="185">
        <v>110</v>
      </c>
      <c r="V61" s="171" t="s">
        <v>18</v>
      </c>
      <c r="W61" s="175">
        <f>W62*U63</f>
        <v>8395500</v>
      </c>
      <c r="X61" s="185">
        <v>111</v>
      </c>
      <c r="Y61" s="171" t="s">
        <v>19</v>
      </c>
      <c r="Z61" s="175">
        <f>Z62*X63</f>
        <v>11436230</v>
      </c>
      <c r="AA61" s="190">
        <v>112</v>
      </c>
      <c r="AB61" s="171" t="s">
        <v>20</v>
      </c>
      <c r="AC61" s="183">
        <f>AC62*AA63</f>
        <v>13923600.000000002</v>
      </c>
      <c r="AD61" s="233">
        <v>189</v>
      </c>
      <c r="AE61" s="171" t="s">
        <v>20</v>
      </c>
      <c r="AF61" s="175">
        <f>AF62*AD63</f>
        <v>14815760</v>
      </c>
      <c r="AG61" s="190">
        <v>190</v>
      </c>
      <c r="AH61" s="171" t="s">
        <v>18</v>
      </c>
      <c r="AI61" s="175">
        <f>AI62*AG63</f>
        <v>7612500</v>
      </c>
      <c r="AJ61" s="190">
        <v>191</v>
      </c>
      <c r="AK61" s="171" t="s">
        <v>18</v>
      </c>
      <c r="AL61" s="175">
        <f>AL62*AJ63</f>
        <v>6613323</v>
      </c>
      <c r="AM61" s="147">
        <v>192</v>
      </c>
      <c r="AN61" s="21" t="s">
        <v>19</v>
      </c>
      <c r="AO61" s="28">
        <f>AO62*AM63</f>
        <v>13880960</v>
      </c>
      <c r="AP61" s="407">
        <v>4</v>
      </c>
      <c r="AQ61" s="214"/>
      <c r="AR61" s="206">
        <f>SUM(H61,K61,N61,Q61,T61,W61,Z61,AC61,AF61,AI61,AO61)</f>
        <v>124727450</v>
      </c>
    </row>
    <row r="62" spans="1:45" s="43" customFormat="1" ht="21.75" customHeight="1" x14ac:dyDescent="0.25">
      <c r="A62" s="44"/>
      <c r="B62" s="392" t="s">
        <v>16</v>
      </c>
      <c r="C62" s="108"/>
      <c r="D62" s="27"/>
      <c r="E62" s="24">
        <v>149000</v>
      </c>
      <c r="F62" s="186"/>
      <c r="G62" s="173"/>
      <c r="H62" s="166">
        <v>169000</v>
      </c>
      <c r="I62" s="109"/>
      <c r="J62" s="27"/>
      <c r="K62" s="266">
        <v>175000</v>
      </c>
      <c r="L62" s="186"/>
      <c r="M62" s="173"/>
      <c r="N62" s="166">
        <v>174000</v>
      </c>
      <c r="O62" s="109"/>
      <c r="P62" s="27"/>
      <c r="Q62" s="22">
        <v>159000</v>
      </c>
      <c r="R62" s="193"/>
      <c r="S62" s="187"/>
      <c r="T62" s="166">
        <v>164000</v>
      </c>
      <c r="U62" s="186"/>
      <c r="V62" s="187"/>
      <c r="W62" s="166">
        <v>174000</v>
      </c>
      <c r="X62" s="186"/>
      <c r="Y62" s="187"/>
      <c r="Z62" s="166">
        <v>169000</v>
      </c>
      <c r="AA62" s="176"/>
      <c r="AB62" s="187"/>
      <c r="AC62" s="184">
        <v>164000</v>
      </c>
      <c r="AD62" s="193"/>
      <c r="AE62" s="234"/>
      <c r="AF62" s="166">
        <v>164000</v>
      </c>
      <c r="AG62" s="176"/>
      <c r="AH62" s="187"/>
      <c r="AI62" s="166">
        <v>174000</v>
      </c>
      <c r="AJ62" s="176"/>
      <c r="AK62" s="187"/>
      <c r="AL62" s="166">
        <v>151300</v>
      </c>
      <c r="AM62" s="89"/>
      <c r="AN62" s="110"/>
      <c r="AO62" s="22">
        <v>164000</v>
      </c>
      <c r="AP62" s="407" t="s">
        <v>16</v>
      </c>
      <c r="AQ62" s="214"/>
      <c r="AS62" s="43">
        <f>AS58/AS60</f>
        <v>165647.52073375808</v>
      </c>
    </row>
    <row r="63" spans="1:45" s="43" customFormat="1" ht="21.75" customHeight="1" x14ac:dyDescent="0.25">
      <c r="A63" s="44"/>
      <c r="B63" s="392"/>
      <c r="C63" s="277">
        <v>66.59</v>
      </c>
      <c r="D63" s="180"/>
      <c r="E63" s="24"/>
      <c r="F63" s="188">
        <v>67.63</v>
      </c>
      <c r="G63" s="250">
        <v>0.03</v>
      </c>
      <c r="H63" s="189"/>
      <c r="I63" s="112">
        <v>43.56</v>
      </c>
      <c r="J63" s="23"/>
      <c r="K63" s="113"/>
      <c r="L63" s="188">
        <v>46.78</v>
      </c>
      <c r="M63" s="179">
        <v>0.03</v>
      </c>
      <c r="N63" s="189"/>
      <c r="O63" s="112">
        <v>84.81</v>
      </c>
      <c r="P63" s="180"/>
      <c r="Q63" s="114"/>
      <c r="R63" s="193">
        <v>85.28</v>
      </c>
      <c r="S63" s="179">
        <v>0.04</v>
      </c>
      <c r="T63" s="166"/>
      <c r="U63" s="188">
        <v>48.25</v>
      </c>
      <c r="V63" s="179">
        <v>0.04</v>
      </c>
      <c r="W63" s="189"/>
      <c r="X63" s="188">
        <v>67.67</v>
      </c>
      <c r="Y63" s="179">
        <v>0.04</v>
      </c>
      <c r="Z63" s="189"/>
      <c r="AA63" s="181">
        <v>84.9</v>
      </c>
      <c r="AB63" s="179">
        <v>0.04</v>
      </c>
      <c r="AC63" s="191"/>
      <c r="AD63" s="193">
        <v>90.34</v>
      </c>
      <c r="AE63" s="182" t="s">
        <v>53</v>
      </c>
      <c r="AF63" s="166"/>
      <c r="AG63" s="181">
        <v>43.75</v>
      </c>
      <c r="AH63" s="179">
        <v>0.03</v>
      </c>
      <c r="AI63" s="189"/>
      <c r="AJ63" s="181">
        <v>43.71</v>
      </c>
      <c r="AK63" s="179">
        <v>0.03</v>
      </c>
      <c r="AL63" s="189"/>
      <c r="AM63" s="92">
        <v>84.64</v>
      </c>
      <c r="AN63" s="23"/>
      <c r="AO63" s="114"/>
      <c r="AP63" s="407"/>
      <c r="AQ63" s="214"/>
      <c r="AR63" s="205">
        <f>SUM(F63,I63,L63,O63,R63,U63,X63,AA63,AD63,AG63,AM63)</f>
        <v>747.61</v>
      </c>
    </row>
    <row r="64" spans="1:45" s="43" customFormat="1" ht="21.75" customHeight="1" x14ac:dyDescent="0.25">
      <c r="A64" s="44"/>
      <c r="B64" s="393">
        <v>3</v>
      </c>
      <c r="C64" s="192">
        <v>6</v>
      </c>
      <c r="D64" s="171" t="s">
        <v>19</v>
      </c>
      <c r="E64" s="175">
        <f>E65*C66</f>
        <v>10854170</v>
      </c>
      <c r="F64" s="143">
        <v>7</v>
      </c>
      <c r="G64" s="21" t="s">
        <v>19</v>
      </c>
      <c r="H64" s="26">
        <f>H65*F66</f>
        <v>11361840</v>
      </c>
      <c r="I64" s="185">
        <v>8</v>
      </c>
      <c r="J64" s="171" t="s">
        <v>18</v>
      </c>
      <c r="K64" s="175">
        <f>K65*I66</f>
        <v>6882480</v>
      </c>
      <c r="L64" s="185">
        <v>9</v>
      </c>
      <c r="M64" s="171" t="s">
        <v>18</v>
      </c>
      <c r="N64" s="175">
        <f>N65*L66</f>
        <v>8092940</v>
      </c>
      <c r="O64" s="143">
        <v>10</v>
      </c>
      <c r="P64" s="21" t="s">
        <v>20</v>
      </c>
      <c r="Q64" s="28">
        <f>Q65*O66</f>
        <v>13399980</v>
      </c>
      <c r="R64" s="239">
        <v>105</v>
      </c>
      <c r="S64" s="204" t="s">
        <v>20</v>
      </c>
      <c r="T64" s="210">
        <f>T65*R66</f>
        <v>13900640</v>
      </c>
      <c r="U64" s="143">
        <v>106</v>
      </c>
      <c r="V64" s="21" t="s">
        <v>18</v>
      </c>
      <c r="W64" s="26">
        <f>W65*U66</f>
        <v>8347250</v>
      </c>
      <c r="X64" s="143">
        <v>107</v>
      </c>
      <c r="Y64" s="21" t="s">
        <v>19</v>
      </c>
      <c r="Z64" s="26">
        <f>Z65*X66</f>
        <v>11368560</v>
      </c>
      <c r="AA64" s="147">
        <v>108</v>
      </c>
      <c r="AB64" s="21" t="s">
        <v>20</v>
      </c>
      <c r="AC64" s="28">
        <f>AC65*AA66</f>
        <v>13838700</v>
      </c>
      <c r="AD64" s="152">
        <v>185</v>
      </c>
      <c r="AE64" s="21" t="s">
        <v>20</v>
      </c>
      <c r="AF64" s="26">
        <f>AF65*AD66</f>
        <v>14725420</v>
      </c>
      <c r="AG64" s="190">
        <v>186</v>
      </c>
      <c r="AH64" s="171" t="s">
        <v>18</v>
      </c>
      <c r="AI64" s="175">
        <f>AI65*AG66</f>
        <v>7568750</v>
      </c>
      <c r="AJ64" s="190">
        <v>187</v>
      </c>
      <c r="AK64" s="171" t="s">
        <v>18</v>
      </c>
      <c r="AL64" s="175">
        <f>AL65*AJ66</f>
        <v>7561830</v>
      </c>
      <c r="AM64" s="147">
        <v>188</v>
      </c>
      <c r="AN64" s="21" t="s">
        <v>19</v>
      </c>
      <c r="AO64" s="28">
        <f>AO65*AM66</f>
        <v>13796320</v>
      </c>
      <c r="AP64" s="408">
        <v>3</v>
      </c>
      <c r="AQ64" s="214"/>
      <c r="AR64" s="206">
        <f>SUM(E64,H64,N64,Q64,T64,W64,Z64,AC64,AF64,AI64,AL64,AO64)</f>
        <v>134816400</v>
      </c>
    </row>
    <row r="65" spans="1:47" s="43" customFormat="1" ht="21.75" customHeight="1" x14ac:dyDescent="0.25">
      <c r="A65" s="44"/>
      <c r="B65" s="393"/>
      <c r="C65" s="193"/>
      <c r="D65" s="173"/>
      <c r="E65" s="166">
        <v>163000</v>
      </c>
      <c r="F65" s="109"/>
      <c r="G65" s="27"/>
      <c r="H65" s="24">
        <v>168000</v>
      </c>
      <c r="I65" s="186"/>
      <c r="J65" s="173"/>
      <c r="K65" s="166">
        <v>158000</v>
      </c>
      <c r="L65" s="186"/>
      <c r="M65" s="173"/>
      <c r="N65" s="166">
        <v>173000</v>
      </c>
      <c r="O65" s="109"/>
      <c r="P65" s="27"/>
      <c r="Q65" s="22">
        <v>158000</v>
      </c>
      <c r="R65" s="240"/>
      <c r="S65" s="14"/>
      <c r="T65" s="211">
        <v>163000</v>
      </c>
      <c r="U65" s="109"/>
      <c r="V65" s="110"/>
      <c r="W65" s="24">
        <v>173000</v>
      </c>
      <c r="X65" s="109"/>
      <c r="Y65" s="110"/>
      <c r="Z65" s="24">
        <v>168000</v>
      </c>
      <c r="AA65" s="89"/>
      <c r="AB65" s="110"/>
      <c r="AC65" s="22">
        <v>163000</v>
      </c>
      <c r="AD65" s="108"/>
      <c r="AE65" s="111"/>
      <c r="AF65" s="24">
        <v>163000</v>
      </c>
      <c r="AG65" s="176"/>
      <c r="AH65" s="187"/>
      <c r="AI65" s="166">
        <v>173000</v>
      </c>
      <c r="AJ65" s="176"/>
      <c r="AK65" s="187"/>
      <c r="AL65" s="166">
        <v>173000</v>
      </c>
      <c r="AM65" s="89"/>
      <c r="AN65" s="110"/>
      <c r="AO65" s="22">
        <v>163000</v>
      </c>
      <c r="AP65" s="408"/>
      <c r="AQ65" s="214"/>
    </row>
    <row r="66" spans="1:47" s="43" customFormat="1" ht="21.75" customHeight="1" x14ac:dyDescent="0.25">
      <c r="A66" s="44"/>
      <c r="B66" s="393"/>
      <c r="C66" s="194">
        <v>66.59</v>
      </c>
      <c r="D66" s="202" t="s">
        <v>46</v>
      </c>
      <c r="E66" s="189"/>
      <c r="F66" s="112">
        <v>67.63</v>
      </c>
      <c r="G66" s="180"/>
      <c r="H66" s="113"/>
      <c r="I66" s="188">
        <v>43.56</v>
      </c>
      <c r="J66" s="179">
        <v>0.03</v>
      </c>
      <c r="K66" s="189"/>
      <c r="L66" s="188">
        <v>46.78</v>
      </c>
      <c r="M66" s="179">
        <v>0.03</v>
      </c>
      <c r="N66" s="189"/>
      <c r="O66" s="112">
        <v>84.81</v>
      </c>
      <c r="P66" s="23"/>
      <c r="Q66" s="114"/>
      <c r="R66" s="240">
        <v>85.28</v>
      </c>
      <c r="S66" s="242" t="s">
        <v>50</v>
      </c>
      <c r="T66" s="241"/>
      <c r="U66" s="112">
        <v>48.25</v>
      </c>
      <c r="V66" s="23"/>
      <c r="W66" s="113"/>
      <c r="X66" s="112">
        <v>67.67</v>
      </c>
      <c r="Y66" s="23"/>
      <c r="Z66" s="113"/>
      <c r="AA66" s="92">
        <v>84.9</v>
      </c>
      <c r="AB66" s="23"/>
      <c r="AC66" s="114"/>
      <c r="AD66" s="108">
        <v>90.34</v>
      </c>
      <c r="AE66" s="115"/>
      <c r="AF66" s="113"/>
      <c r="AG66" s="181">
        <v>43.75</v>
      </c>
      <c r="AH66" s="179">
        <v>0.03</v>
      </c>
      <c r="AI66" s="189"/>
      <c r="AJ66" s="181">
        <v>43.71</v>
      </c>
      <c r="AK66" s="179">
        <v>0.03</v>
      </c>
      <c r="AL66" s="189"/>
      <c r="AM66" s="92">
        <v>84.64</v>
      </c>
      <c r="AN66" s="23"/>
      <c r="AO66" s="114"/>
      <c r="AP66" s="408"/>
      <c r="AQ66" s="214"/>
      <c r="AR66" s="205">
        <f>SUM(C66,F66,L66,O66,R66,U66,X66,AA66,AD66,AG66,AJ66,AM66)</f>
        <v>814.35000000000014</v>
      </c>
    </row>
    <row r="67" spans="1:47" s="43" customFormat="1" ht="23.25" customHeight="1" x14ac:dyDescent="0.25">
      <c r="A67" s="44"/>
      <c r="B67" s="393">
        <v>2</v>
      </c>
      <c r="C67" s="195">
        <v>1</v>
      </c>
      <c r="D67" s="196" t="s">
        <v>19</v>
      </c>
      <c r="E67" s="197">
        <f>E68*C69</f>
        <v>9655550</v>
      </c>
      <c r="F67" s="138">
        <v>2</v>
      </c>
      <c r="G67" s="119" t="s">
        <v>19</v>
      </c>
      <c r="H67" s="120">
        <f>H68*F69</f>
        <v>11158950</v>
      </c>
      <c r="I67" s="138">
        <v>3</v>
      </c>
      <c r="J67" s="119" t="s">
        <v>18</v>
      </c>
      <c r="K67" s="120">
        <f>K68*I69</f>
        <v>7535880</v>
      </c>
      <c r="L67" s="138">
        <v>4</v>
      </c>
      <c r="M67" s="119" t="s">
        <v>18</v>
      </c>
      <c r="N67" s="120">
        <f>N68*L69</f>
        <v>7952600</v>
      </c>
      <c r="O67" s="138">
        <v>5</v>
      </c>
      <c r="P67" s="119" t="s">
        <v>20</v>
      </c>
      <c r="Q67" s="121">
        <f>Q68*O69</f>
        <v>13145550</v>
      </c>
      <c r="R67" s="137">
        <v>101</v>
      </c>
      <c r="S67" s="119" t="s">
        <v>20</v>
      </c>
      <c r="T67" s="120">
        <f>T68*R69</f>
        <v>13644800</v>
      </c>
      <c r="U67" s="138">
        <v>102</v>
      </c>
      <c r="V67" s="119" t="s">
        <v>18</v>
      </c>
      <c r="W67" s="120">
        <f>W68*U69</f>
        <v>8202500</v>
      </c>
      <c r="X67" s="138">
        <v>103</v>
      </c>
      <c r="Y67" s="119" t="s">
        <v>19</v>
      </c>
      <c r="Z67" s="120">
        <f>Z68*X69</f>
        <v>11165550</v>
      </c>
      <c r="AA67" s="138">
        <v>104</v>
      </c>
      <c r="AB67" s="119" t="s">
        <v>20</v>
      </c>
      <c r="AC67" s="121">
        <f>AC68*AA69</f>
        <v>13584000</v>
      </c>
      <c r="AD67" s="155">
        <v>181</v>
      </c>
      <c r="AE67" s="119" t="s">
        <v>20</v>
      </c>
      <c r="AF67" s="120">
        <f>AF68*AD69</f>
        <v>14454400</v>
      </c>
      <c r="AG67" s="156">
        <v>182</v>
      </c>
      <c r="AH67" s="119" t="s">
        <v>18</v>
      </c>
      <c r="AI67" s="120">
        <f>AI68*AG69</f>
        <v>7568750</v>
      </c>
      <c r="AJ67" s="156">
        <v>183</v>
      </c>
      <c r="AK67" s="119" t="s">
        <v>18</v>
      </c>
      <c r="AL67" s="120">
        <f>AL68*AJ69</f>
        <v>7561830</v>
      </c>
      <c r="AM67" s="156">
        <v>184</v>
      </c>
      <c r="AN67" s="119" t="s">
        <v>19</v>
      </c>
      <c r="AO67" s="121">
        <f>AO68*AM69</f>
        <v>13542400</v>
      </c>
      <c r="AP67" s="408">
        <v>2</v>
      </c>
      <c r="AQ67" s="214"/>
      <c r="AR67" s="206">
        <f>SUM(H67,K67,N67,Q67,T67,W67,Z67,AC67,AF67,AI67,AL67,AO67)</f>
        <v>129517210</v>
      </c>
    </row>
    <row r="68" spans="1:47" s="43" customFormat="1" ht="23.25" customHeight="1" x14ac:dyDescent="0.25">
      <c r="A68" s="44"/>
      <c r="B68" s="393"/>
      <c r="C68" s="198"/>
      <c r="D68" s="199"/>
      <c r="E68" s="200">
        <v>145000</v>
      </c>
      <c r="F68" s="125"/>
      <c r="G68" s="123"/>
      <c r="H68" s="266">
        <v>165000</v>
      </c>
      <c r="I68" s="125"/>
      <c r="J68" s="123"/>
      <c r="K68" s="266">
        <v>173000</v>
      </c>
      <c r="L68" s="125"/>
      <c r="M68" s="123"/>
      <c r="N68" s="124">
        <v>170000</v>
      </c>
      <c r="O68" s="125"/>
      <c r="P68" s="123"/>
      <c r="Q68" s="126">
        <v>155000</v>
      </c>
      <c r="R68" s="122"/>
      <c r="S68" s="127"/>
      <c r="T68" s="124">
        <v>160000</v>
      </c>
      <c r="U68" s="125"/>
      <c r="V68" s="127"/>
      <c r="W68" s="124">
        <v>170000</v>
      </c>
      <c r="X68" s="125"/>
      <c r="Y68" s="127"/>
      <c r="Z68" s="124">
        <v>165000</v>
      </c>
      <c r="AA68" s="125"/>
      <c r="AB68" s="127"/>
      <c r="AC68" s="126">
        <v>160000</v>
      </c>
      <c r="AD68" s="122"/>
      <c r="AE68" s="128"/>
      <c r="AF68" s="124">
        <v>160000</v>
      </c>
      <c r="AG68" s="129"/>
      <c r="AH68" s="127"/>
      <c r="AI68" s="124">
        <v>173000</v>
      </c>
      <c r="AJ68" s="129"/>
      <c r="AK68" s="127"/>
      <c r="AL68" s="124">
        <v>173000</v>
      </c>
      <c r="AM68" s="129"/>
      <c r="AN68" s="127"/>
      <c r="AO68" s="126">
        <v>160000</v>
      </c>
      <c r="AP68" s="408"/>
      <c r="AQ68" s="214"/>
    </row>
    <row r="69" spans="1:47" s="43" customFormat="1" ht="23.25" customHeight="1" x14ac:dyDescent="0.25">
      <c r="A69" s="44"/>
      <c r="B69" s="393"/>
      <c r="C69" s="201">
        <v>66.59</v>
      </c>
      <c r="D69" s="202" t="s">
        <v>47</v>
      </c>
      <c r="E69" s="203"/>
      <c r="F69" s="132">
        <v>67.63</v>
      </c>
      <c r="G69" s="267"/>
      <c r="H69" s="131"/>
      <c r="I69" s="132">
        <v>43.56</v>
      </c>
      <c r="J69" s="130"/>
      <c r="K69" s="131"/>
      <c r="L69" s="132">
        <v>46.78</v>
      </c>
      <c r="M69" s="130"/>
      <c r="N69" s="131"/>
      <c r="O69" s="132">
        <v>84.81</v>
      </c>
      <c r="P69" s="130"/>
      <c r="Q69" s="133"/>
      <c r="R69" s="122">
        <v>85.28</v>
      </c>
      <c r="S69" s="130"/>
      <c r="T69" s="131"/>
      <c r="U69" s="132">
        <v>48.25</v>
      </c>
      <c r="V69" s="130"/>
      <c r="W69" s="131"/>
      <c r="X69" s="132">
        <v>67.67</v>
      </c>
      <c r="Y69" s="130"/>
      <c r="Z69" s="131"/>
      <c r="AA69" s="92">
        <v>84.9</v>
      </c>
      <c r="AB69" s="130"/>
      <c r="AC69" s="133"/>
      <c r="AD69" s="122">
        <v>90.34</v>
      </c>
      <c r="AE69" s="134"/>
      <c r="AF69" s="131"/>
      <c r="AG69" s="135">
        <v>43.75</v>
      </c>
      <c r="AH69" s="130"/>
      <c r="AI69" s="131"/>
      <c r="AJ69" s="135">
        <v>43.71</v>
      </c>
      <c r="AK69" s="130"/>
      <c r="AL69" s="131"/>
      <c r="AM69" s="135">
        <v>84.64</v>
      </c>
      <c r="AN69" s="130"/>
      <c r="AO69" s="133"/>
      <c r="AP69" s="408"/>
      <c r="AQ69" s="214"/>
      <c r="AR69" s="205">
        <f>SUM(F69,I69,L69,O69,R69,U69,X69,AA69,AD69,AG69,AJ69,AM69)</f>
        <v>791.32</v>
      </c>
    </row>
    <row r="70" spans="1:47" ht="33" customHeight="1" thickBot="1" x14ac:dyDescent="0.3">
      <c r="B70" s="63">
        <v>1</v>
      </c>
      <c r="C70" s="64"/>
      <c r="D70" s="65"/>
      <c r="E70" s="66"/>
      <c r="F70" s="65"/>
      <c r="G70" s="65"/>
      <c r="H70" s="66"/>
      <c r="I70" s="65"/>
      <c r="J70" s="65"/>
      <c r="K70" s="66"/>
      <c r="L70" s="65"/>
      <c r="M70" s="65"/>
      <c r="N70" s="66"/>
      <c r="O70" s="65"/>
      <c r="P70" s="65"/>
      <c r="Q70" s="67"/>
      <c r="R70" s="68"/>
      <c r="S70" s="65"/>
      <c r="T70" s="66"/>
      <c r="U70" s="65"/>
      <c r="V70" s="65"/>
      <c r="W70" s="66"/>
      <c r="X70" s="65"/>
      <c r="Y70" s="65"/>
      <c r="Z70" s="66"/>
      <c r="AA70" s="65"/>
      <c r="AB70" s="65"/>
      <c r="AC70" s="67"/>
      <c r="AD70" s="68" t="s">
        <v>14</v>
      </c>
      <c r="AE70" s="65"/>
      <c r="AF70" s="65"/>
      <c r="AG70" s="65"/>
      <c r="AH70" s="65"/>
      <c r="AI70" s="65"/>
      <c r="AJ70" s="65"/>
      <c r="AK70" s="65"/>
      <c r="AL70" s="65"/>
      <c r="AM70" s="65"/>
      <c r="AN70" s="65"/>
      <c r="AO70" s="67"/>
      <c r="AP70" s="215">
        <v>1</v>
      </c>
      <c r="AQ70" s="214"/>
      <c r="AS70" s="46" t="s">
        <v>21</v>
      </c>
      <c r="AT70" s="136">
        <f>(AR10+AS34+AS58)/(AR12+AS36+AS60)</f>
        <v>167542.77648630383</v>
      </c>
      <c r="AU70" s="47">
        <f>AS13+AS37+AS61</f>
        <v>0</v>
      </c>
    </row>
    <row r="71" spans="1:47" s="253" customFormat="1" ht="32.25" customHeight="1" x14ac:dyDescent="0.3">
      <c r="A71" s="17"/>
      <c r="B71" s="17"/>
      <c r="C71" s="252">
        <f>C69+C66+C63+C60+C57+C54+C51+C48+C45+C42+C39+C36+C33+C30+C27+C24+C21+C18+C15+C12</f>
        <v>1331.8</v>
      </c>
      <c r="D71" s="17"/>
      <c r="E71" s="17"/>
      <c r="F71" s="252">
        <f>F69+F66+F63+F60+F57+F54+F51+F48+F45+F42+F39+F36+F33+F30+F27+F24+F21+F18+F15+F12</f>
        <v>1352.6000000000004</v>
      </c>
      <c r="G71" s="17"/>
      <c r="H71" s="17"/>
      <c r="I71" s="252">
        <f>I69+I66+I63+I60+I57+I54+I51+I48+I45+I42+I39+I36+I33+I30+I27+I24+I21+I18+I15+I12</f>
        <v>871.19999999999959</v>
      </c>
      <c r="J71" s="17"/>
      <c r="K71" s="17"/>
      <c r="L71" s="252">
        <f>L69+L66+L63+L60+L57+L54+L51+L48+L45+L42+L39+L36+L33+L30+L27+L24+L21+L18+L15+L12</f>
        <v>935.59999999999968</v>
      </c>
      <c r="M71" s="17"/>
      <c r="N71" s="17"/>
      <c r="O71" s="252">
        <f>O69+O66+O63+O60+O57+O54+O51+O48+O45+O42+O39+O36+O33+O30+O27+O24+O21+O18+O15+O12</f>
        <v>1696.1999999999994</v>
      </c>
      <c r="P71" s="17"/>
      <c r="Q71" s="17"/>
      <c r="R71" s="252">
        <f>R69+R66+R63+R60+R57+R54+R51+R48+R45+R42+R39+R36+R33+R30+R27+R24+R21+R18+R15+R12</f>
        <v>1705.5999999999997</v>
      </c>
      <c r="S71" s="17"/>
      <c r="T71" s="17"/>
      <c r="U71" s="252">
        <f>U69+U66+U63+U60+U57+U54+U51+U48+U45+U42+U39+U36+U33+U30+U27+U24+U21+U18+U15+U12</f>
        <v>965</v>
      </c>
      <c r="V71" s="17"/>
      <c r="W71" s="17"/>
      <c r="X71" s="252">
        <f>X69+X66+X63+X60+X57+X54+X51+X48+X45+X42+X39+X36+X33+X30+X27+X24+X21+X18+X15+X12</f>
        <v>1353.4</v>
      </c>
      <c r="Y71" s="17"/>
      <c r="Z71" s="17"/>
      <c r="AA71" s="252">
        <f>AA69+AA66+AA63+AA60+AA57+AA54+AA51+AA48+AA45+AA42+AA39+AA36+AA33+AA30+AA27+AA24+AA21+AA18+AA15+AA12</f>
        <v>1698.0000000000005</v>
      </c>
      <c r="AB71" s="17"/>
      <c r="AC71" s="17"/>
      <c r="AD71" s="252">
        <f>AD69+AD66+AD63+AD60+AD57+AD54+AD51+AD48+AD45+AD42+AD39+AD36+AD33+AD30+AD27+AD24+AD21+AD18+AD15+AD12</f>
        <v>1806.7999999999995</v>
      </c>
      <c r="AG71" s="252">
        <f>AG69+AG66+AG63+AG60+AG57+AG54+AG51+AG48+AG45+AG42+AG39+AG36+AG33+AG30+AG27+AG24+AG21+AG18+AG15+AG12</f>
        <v>875</v>
      </c>
      <c r="AJ71" s="252">
        <f>AJ69+AJ66+AJ63+AJ60+AJ57+AJ54+AJ51+AJ48+AJ45+AJ42+AJ39+AJ36+AJ33+AJ30+AJ27+AJ24+AJ21+AJ18+AJ15+AJ12</f>
        <v>874.20000000000016</v>
      </c>
      <c r="AM71" s="252">
        <f>AM69+AM66+AM63+AM60+AM57+AM54+AM51+AM48+AM45+AM42+AM39+AM36+AM33+AM30+AM27+AM24+AM21+AM18+AM15+AM12</f>
        <v>1692.8000000000006</v>
      </c>
      <c r="AP71" s="254"/>
      <c r="AQ71" s="255">
        <f>SUM(C71:AM71)</f>
        <v>17158.2</v>
      </c>
    </row>
    <row r="72" spans="1:47" s="51" customFormat="1" ht="20.25" x14ac:dyDescent="0.3">
      <c r="A72" s="48"/>
      <c r="B72" s="49"/>
      <c r="C72" s="50"/>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P72" s="244"/>
      <c r="AQ72" s="214"/>
    </row>
    <row r="73" spans="1:47" s="51" customFormat="1" ht="20.25" x14ac:dyDescent="0.3">
      <c r="A73" s="48"/>
      <c r="B73" s="49"/>
      <c r="C73" s="50"/>
      <c r="D73" s="48"/>
      <c r="E73" s="48"/>
      <c r="F73" s="48"/>
      <c r="G73" s="48"/>
      <c r="H73" s="48"/>
      <c r="I73" s="48"/>
      <c r="J73" s="48"/>
      <c r="K73" s="48"/>
      <c r="L73" s="48"/>
      <c r="M73" s="48"/>
      <c r="N73" s="48"/>
      <c r="O73" s="48"/>
      <c r="P73" s="48"/>
      <c r="Q73" s="48"/>
      <c r="R73" s="48"/>
      <c r="S73" s="48"/>
      <c r="T73" s="48"/>
      <c r="U73" s="48"/>
      <c r="V73" s="48"/>
      <c r="W73" s="48"/>
      <c r="X73" s="48"/>
      <c r="Y73" s="48"/>
      <c r="Z73" s="48"/>
      <c r="AA73" s="48"/>
      <c r="AB73" s="48"/>
      <c r="AC73" s="48"/>
      <c r="AP73" s="244"/>
      <c r="AQ73" s="214"/>
    </row>
    <row r="74" spans="1:47" s="51" customFormat="1" ht="20.25" x14ac:dyDescent="0.3">
      <c r="A74" s="48"/>
      <c r="B74" s="102" t="s">
        <v>43</v>
      </c>
      <c r="C74" s="103"/>
      <c r="D74" s="104"/>
      <c r="E74" s="105"/>
      <c r="F74" s="385">
        <v>167478.32</v>
      </c>
      <c r="G74" s="386"/>
      <c r="H74" s="48"/>
      <c r="I74" s="48"/>
      <c r="J74" s="48"/>
      <c r="K74" s="48"/>
      <c r="L74" s="48"/>
      <c r="M74" s="48"/>
      <c r="N74" s="48"/>
      <c r="O74" s="139"/>
      <c r="P74" s="48"/>
      <c r="Q74" s="48"/>
      <c r="R74" s="48"/>
      <c r="S74" s="48"/>
      <c r="T74" s="48"/>
      <c r="U74" s="48"/>
      <c r="V74" s="48"/>
      <c r="W74" s="48"/>
      <c r="X74" s="48"/>
      <c r="Y74" s="48"/>
      <c r="Z74" s="48"/>
      <c r="AA74" s="48"/>
      <c r="AB74" s="48"/>
      <c r="AC74" s="48"/>
      <c r="AP74" s="170"/>
      <c r="AQ74" s="213"/>
    </row>
    <row r="75" spans="1:47" s="51" customFormat="1" ht="21" x14ac:dyDescent="0.3">
      <c r="A75" s="48"/>
      <c r="B75" s="102" t="s">
        <v>48</v>
      </c>
      <c r="C75" s="103"/>
      <c r="D75" s="106"/>
      <c r="E75" s="105"/>
      <c r="F75" s="385">
        <f>(F74*95%)/100%</f>
        <v>159104.40400000001</v>
      </c>
      <c r="G75" s="386"/>
      <c r="H75" s="48"/>
      <c r="I75" s="48"/>
      <c r="J75" s="48"/>
      <c r="K75" s="48"/>
      <c r="L75" s="163"/>
      <c r="M75" s="48"/>
      <c r="N75" s="48"/>
      <c r="O75" s="48"/>
      <c r="P75" s="48"/>
      <c r="Q75" s="48"/>
      <c r="R75" s="48"/>
      <c r="S75" s="48"/>
      <c r="T75" s="48"/>
      <c r="U75" s="48"/>
      <c r="V75" s="48"/>
      <c r="W75" s="48"/>
      <c r="X75" s="48"/>
      <c r="Y75" s="48"/>
      <c r="Z75" s="48"/>
      <c r="AA75" s="48"/>
      <c r="AB75" s="48"/>
      <c r="AC75" s="48"/>
    </row>
    <row r="76" spans="1:47" s="51" customFormat="1" ht="21" x14ac:dyDescent="0.25">
      <c r="A76" s="48"/>
      <c r="B76" s="49"/>
      <c r="C76" s="50"/>
      <c r="D76" s="48"/>
      <c r="E76" s="48"/>
      <c r="F76" s="48"/>
      <c r="G76" s="48"/>
      <c r="H76" s="48"/>
      <c r="I76" s="48"/>
      <c r="J76" s="48"/>
      <c r="K76" s="48"/>
      <c r="L76" s="163"/>
      <c r="M76" s="48"/>
      <c r="N76" s="48"/>
      <c r="O76" s="48"/>
      <c r="P76" s="48"/>
      <c r="Q76" s="48"/>
      <c r="R76" s="48"/>
      <c r="S76" s="48"/>
      <c r="T76" s="48"/>
      <c r="U76" s="48"/>
      <c r="V76" s="48"/>
      <c r="W76" s="48"/>
      <c r="X76" s="48"/>
      <c r="Y76" s="48"/>
      <c r="Z76" s="48"/>
      <c r="AA76" s="48"/>
      <c r="AB76" s="48"/>
      <c r="AC76" s="48"/>
    </row>
    <row r="77" spans="1:47" s="51" customFormat="1" ht="21" x14ac:dyDescent="0.25">
      <c r="A77" s="48"/>
      <c r="B77" s="245"/>
      <c r="C77" s="246" t="s">
        <v>51</v>
      </c>
      <c r="D77" s="48"/>
      <c r="E77" s="48"/>
      <c r="F77" s="48"/>
      <c r="G77" s="48"/>
      <c r="H77" s="48"/>
      <c r="I77" s="48"/>
      <c r="J77" s="48"/>
      <c r="K77" s="48"/>
      <c r="L77" s="163"/>
      <c r="M77" s="48"/>
      <c r="N77" s="48"/>
      <c r="O77" s="48"/>
      <c r="P77" s="48"/>
      <c r="Q77" s="48"/>
      <c r="R77" s="48"/>
      <c r="S77" s="48"/>
      <c r="T77" s="48"/>
      <c r="U77" s="48"/>
      <c r="V77" s="48"/>
      <c r="W77" s="48"/>
      <c r="X77" s="48"/>
      <c r="Y77" s="48"/>
      <c r="Z77" s="48"/>
      <c r="AA77" s="48"/>
      <c r="AB77" s="48"/>
      <c r="AC77" s="48"/>
    </row>
    <row r="78" spans="1:47" s="16" customFormat="1" ht="21.75" customHeight="1" x14ac:dyDescent="0.25">
      <c r="B78" s="247"/>
      <c r="C78" s="248" t="s">
        <v>52</v>
      </c>
      <c r="K78" s="48"/>
    </row>
    <row r="79" spans="1:47" ht="15" x14ac:dyDescent="0.25">
      <c r="A79" s="387"/>
      <c r="B79" s="387"/>
      <c r="E79" s="16"/>
      <c r="H79" s="16"/>
      <c r="I79" s="16"/>
      <c r="J79" s="16"/>
      <c r="K79" s="16"/>
      <c r="N79" s="16"/>
      <c r="Q79" s="16"/>
      <c r="T79" s="16"/>
      <c r="W79" s="16"/>
      <c r="Z79" s="16"/>
      <c r="AC79" s="16"/>
    </row>
    <row r="80" spans="1:47" x14ac:dyDescent="0.25">
      <c r="E80" s="16"/>
    </row>
    <row r="81" spans="1:45" ht="26.25" x14ac:dyDescent="0.3">
      <c r="B81" s="165" t="s">
        <v>34</v>
      </c>
      <c r="C81" s="58"/>
      <c r="D81" s="59"/>
      <c r="E81" s="59"/>
      <c r="F81" s="59"/>
      <c r="G81" s="59"/>
      <c r="H81" s="59"/>
      <c r="I81" s="59"/>
      <c r="J81" s="59"/>
      <c r="K81" s="59"/>
      <c r="L81" s="59"/>
      <c r="M81" s="59"/>
      <c r="N81" s="59"/>
      <c r="O81" s="59"/>
      <c r="AD81" s="15"/>
      <c r="AE81" s="15"/>
      <c r="AF81" s="15"/>
      <c r="AG81" s="15"/>
      <c r="AH81" s="15"/>
      <c r="AI81" s="34"/>
      <c r="AJ81" s="34"/>
      <c r="AK81" s="34"/>
      <c r="AL81" s="34" t="s">
        <v>27</v>
      </c>
      <c r="AM81" s="34"/>
      <c r="AN81" s="31"/>
      <c r="AO81" s="169" t="s">
        <v>28</v>
      </c>
      <c r="AP81" s="169"/>
      <c r="AQ81" s="212"/>
      <c r="AR81" s="15"/>
      <c r="AS81" s="15"/>
    </row>
    <row r="82" spans="1:45" ht="21" x14ac:dyDescent="0.25">
      <c r="A82" s="62" t="s">
        <v>36</v>
      </c>
      <c r="B82" s="116" t="s">
        <v>32</v>
      </c>
      <c r="C82" s="37"/>
      <c r="D82" s="37"/>
      <c r="E82" s="37"/>
      <c r="F82" s="37"/>
      <c r="G82" s="37"/>
      <c r="H82" s="37"/>
      <c r="I82" s="37"/>
      <c r="J82" s="37"/>
      <c r="K82" s="61"/>
      <c r="L82" s="61"/>
      <c r="M82" s="61"/>
      <c r="N82" s="61"/>
      <c r="O82" s="61"/>
      <c r="P82" s="37"/>
      <c r="Q82" s="37"/>
      <c r="R82" s="37"/>
      <c r="S82" s="37"/>
      <c r="T82" s="37"/>
      <c r="U82" s="37"/>
      <c r="V82" s="37"/>
      <c r="W82" s="37"/>
      <c r="X82" s="37"/>
      <c r="Y82" s="37"/>
      <c r="Z82" s="37"/>
      <c r="AA82" s="37"/>
      <c r="AB82" s="37"/>
      <c r="AC82" s="37"/>
      <c r="AD82" s="37"/>
      <c r="AE82" s="37"/>
      <c r="AF82" s="37"/>
      <c r="AG82" s="16"/>
      <c r="AH82" s="16"/>
      <c r="AI82" s="35"/>
      <c r="AJ82" s="35"/>
      <c r="AK82" s="35"/>
      <c r="AL82" s="35"/>
      <c r="AM82" s="35"/>
      <c r="AN82" s="31"/>
      <c r="AO82" s="31"/>
      <c r="AP82" s="31"/>
      <c r="AQ82" s="31"/>
      <c r="AR82" s="16"/>
      <c r="AS82" s="16"/>
    </row>
    <row r="83" spans="1:45" ht="21" x14ac:dyDescent="0.3">
      <c r="A83" s="62"/>
      <c r="B83" s="116" t="s">
        <v>33</v>
      </c>
      <c r="C83" s="117"/>
      <c r="D83" s="118"/>
      <c r="E83" s="118"/>
      <c r="F83" s="118"/>
      <c r="G83" s="118"/>
      <c r="H83" s="118"/>
      <c r="I83" s="118"/>
      <c r="J83" s="118"/>
      <c r="K83" s="59"/>
      <c r="L83" s="59"/>
      <c r="M83" s="59"/>
      <c r="N83" s="59"/>
      <c r="O83" s="59"/>
      <c r="AI83" s="35"/>
      <c r="AJ83" s="35"/>
      <c r="AK83" s="35"/>
      <c r="AL83" s="35"/>
      <c r="AM83" s="35"/>
      <c r="AN83" s="36" t="s">
        <v>29</v>
      </c>
      <c r="AO83" s="36"/>
      <c r="AP83" s="36"/>
      <c r="AQ83" s="36"/>
    </row>
    <row r="84" spans="1:45" ht="20.25" x14ac:dyDescent="0.3">
      <c r="A84" s="62"/>
      <c r="B84" s="60"/>
      <c r="C84" s="58"/>
      <c r="D84" s="59"/>
      <c r="E84" s="59"/>
      <c r="F84" s="59"/>
      <c r="G84" s="59"/>
      <c r="H84" s="59"/>
      <c r="I84" s="59"/>
      <c r="J84" s="59"/>
      <c r="K84" s="59"/>
      <c r="L84" s="59"/>
      <c r="M84" s="59"/>
      <c r="N84" s="59"/>
      <c r="O84" s="59"/>
      <c r="AI84" s="35"/>
      <c r="AJ84" s="35"/>
      <c r="AK84" s="35"/>
      <c r="AL84" s="35"/>
      <c r="AM84" s="35"/>
      <c r="AN84" s="36"/>
      <c r="AO84" s="36"/>
      <c r="AP84" s="36"/>
      <c r="AQ84" s="36"/>
    </row>
    <row r="85" spans="1:45" ht="20.25" x14ac:dyDescent="0.3">
      <c r="A85" s="62"/>
      <c r="B85" s="17"/>
      <c r="C85" s="58"/>
      <c r="D85" s="59"/>
      <c r="E85" s="59"/>
      <c r="F85" s="59"/>
      <c r="G85" s="59"/>
      <c r="H85" s="59"/>
      <c r="I85" s="59"/>
      <c r="J85" s="59"/>
      <c r="K85" s="59"/>
      <c r="L85" s="59"/>
      <c r="M85" s="59"/>
      <c r="N85" s="59"/>
      <c r="O85" s="59"/>
      <c r="AI85" s="35"/>
      <c r="AJ85" s="35"/>
      <c r="AK85" s="35"/>
      <c r="AL85" s="35"/>
      <c r="AM85" s="35"/>
      <c r="AN85" s="36"/>
      <c r="AO85" s="36"/>
      <c r="AP85" s="36"/>
      <c r="AQ85" s="36"/>
    </row>
    <row r="86" spans="1:45" ht="21" x14ac:dyDescent="0.25">
      <c r="A86" s="62" t="s">
        <v>35</v>
      </c>
      <c r="B86" s="116" t="s">
        <v>37</v>
      </c>
      <c r="C86" s="117"/>
      <c r="D86" s="118"/>
      <c r="E86" s="118"/>
      <c r="F86" s="118"/>
      <c r="G86" s="118"/>
      <c r="H86" s="118"/>
      <c r="I86" s="118"/>
      <c r="J86" s="118"/>
      <c r="K86" s="118"/>
      <c r="L86" s="118"/>
      <c r="M86" s="118"/>
      <c r="N86" s="118"/>
      <c r="O86" s="118"/>
      <c r="P86" s="118"/>
      <c r="Q86" s="118"/>
      <c r="R86" s="118"/>
      <c r="S86" s="118"/>
      <c r="AI86" s="35"/>
      <c r="AJ86" s="35"/>
      <c r="AK86" s="35"/>
      <c r="AL86" s="35"/>
      <c r="AM86" s="35"/>
      <c r="AN86" s="31"/>
      <c r="AO86" s="31"/>
      <c r="AP86" s="31"/>
      <c r="AQ86" s="31"/>
    </row>
    <row r="87" spans="1:45" ht="21" x14ac:dyDescent="0.3">
      <c r="A87" s="17"/>
      <c r="B87" s="116" t="s">
        <v>38</v>
      </c>
      <c r="C87" s="117"/>
      <c r="D87" s="118"/>
      <c r="E87" s="118"/>
      <c r="F87" s="118"/>
      <c r="G87" s="118"/>
      <c r="H87" s="118"/>
      <c r="I87" s="118"/>
      <c r="J87" s="118"/>
      <c r="K87" s="118"/>
      <c r="L87" s="118"/>
      <c r="M87" s="118"/>
      <c r="N87" s="118"/>
      <c r="O87" s="118"/>
      <c r="P87" s="118"/>
      <c r="Q87" s="118"/>
      <c r="R87" s="118"/>
      <c r="S87" s="118"/>
      <c r="AI87" s="35"/>
      <c r="AJ87" s="35"/>
      <c r="AK87" s="35"/>
      <c r="AL87" s="35"/>
      <c r="AM87" s="35"/>
      <c r="AN87" s="36" t="s">
        <v>49</v>
      </c>
      <c r="AO87" s="36"/>
      <c r="AP87" s="36"/>
      <c r="AQ87" s="36"/>
    </row>
    <row r="88" spans="1:45" ht="20.25" x14ac:dyDescent="0.3">
      <c r="B88" s="17"/>
      <c r="C88" s="58"/>
      <c r="D88" s="59"/>
      <c r="E88" s="59"/>
      <c r="F88" s="59"/>
      <c r="G88" s="59"/>
      <c r="H88" s="59"/>
      <c r="I88" s="59"/>
      <c r="J88" s="59"/>
      <c r="K88" s="59"/>
      <c r="L88" s="59"/>
      <c r="M88" s="59"/>
      <c r="N88" s="59"/>
      <c r="O88" s="59"/>
      <c r="AI88" s="35"/>
      <c r="AJ88" s="35"/>
      <c r="AK88" s="35"/>
      <c r="AL88" s="35"/>
      <c r="AM88" s="35"/>
      <c r="AN88" s="36"/>
      <c r="AO88" s="36"/>
      <c r="AP88" s="36"/>
      <c r="AQ88" s="36"/>
    </row>
    <row r="89" spans="1:45" ht="18.75" x14ac:dyDescent="0.25">
      <c r="B89" s="17"/>
      <c r="C89" s="58"/>
      <c r="D89" s="59"/>
      <c r="E89" s="59"/>
      <c r="F89" s="59"/>
      <c r="G89" s="59"/>
      <c r="H89" s="59"/>
      <c r="I89" s="59"/>
      <c r="J89" s="59"/>
      <c r="K89" s="59"/>
      <c r="L89" s="59"/>
      <c r="M89" s="59"/>
      <c r="N89" s="59"/>
      <c r="O89" s="59"/>
      <c r="AI89" s="35"/>
      <c r="AJ89" s="35"/>
      <c r="AK89" s="35"/>
      <c r="AL89" s="35"/>
      <c r="AM89" s="35"/>
      <c r="AN89" s="31"/>
      <c r="AO89" s="31"/>
      <c r="AP89" s="31"/>
      <c r="AQ89" s="31"/>
    </row>
    <row r="90" spans="1:45" ht="20.25" x14ac:dyDescent="0.3">
      <c r="AI90" s="35"/>
      <c r="AJ90" s="35"/>
      <c r="AK90" s="35"/>
      <c r="AL90" s="35"/>
      <c r="AM90" s="35"/>
      <c r="AN90" s="36" t="s">
        <v>30</v>
      </c>
      <c r="AO90" s="36"/>
      <c r="AP90" s="36"/>
      <c r="AQ90" s="36"/>
    </row>
    <row r="91" spans="1:45" ht="20.25" x14ac:dyDescent="0.3">
      <c r="AI91" s="35"/>
      <c r="AJ91" s="35"/>
      <c r="AK91" s="35"/>
      <c r="AL91" s="35"/>
      <c r="AM91" s="35"/>
      <c r="AN91" s="36"/>
      <c r="AO91" s="36"/>
      <c r="AP91" s="36"/>
      <c r="AQ91" s="36"/>
    </row>
    <row r="94" spans="1:45" ht="20.25" x14ac:dyDescent="0.3">
      <c r="AI94" s="35"/>
      <c r="AJ94" s="35"/>
      <c r="AK94" s="35"/>
      <c r="AL94" s="35"/>
      <c r="AM94" s="35"/>
      <c r="AN94" s="36" t="s">
        <v>31</v>
      </c>
    </row>
  </sheetData>
  <mergeCells count="51">
    <mergeCell ref="AP67:AP69"/>
    <mergeCell ref="AP52:AP54"/>
    <mergeCell ref="AP55:AP57"/>
    <mergeCell ref="AP58:AP60"/>
    <mergeCell ref="AP61:AP63"/>
    <mergeCell ref="AP64:AP66"/>
    <mergeCell ref="AP37:AP39"/>
    <mergeCell ref="AP40:AP42"/>
    <mergeCell ref="AP43:AP45"/>
    <mergeCell ref="AP46:AP48"/>
    <mergeCell ref="AP49:AP51"/>
    <mergeCell ref="AP22:AP24"/>
    <mergeCell ref="AP25:AP27"/>
    <mergeCell ref="AP28:AP30"/>
    <mergeCell ref="AP31:AP33"/>
    <mergeCell ref="AP34:AP36"/>
    <mergeCell ref="AP8:AP9"/>
    <mergeCell ref="AP10:AP12"/>
    <mergeCell ref="AP13:AP15"/>
    <mergeCell ref="AP16:AP18"/>
    <mergeCell ref="AP19:AP21"/>
    <mergeCell ref="F74:G74"/>
    <mergeCell ref="F75:G75"/>
    <mergeCell ref="B67:B69"/>
    <mergeCell ref="AL2:AO2"/>
    <mergeCell ref="AJ3:AO3"/>
    <mergeCell ref="AJ6:AO6"/>
    <mergeCell ref="B8:B9"/>
    <mergeCell ref="AD8:AO8"/>
    <mergeCell ref="R8:AC8"/>
    <mergeCell ref="C8:Q8"/>
    <mergeCell ref="B10:B12"/>
    <mergeCell ref="B55:B57"/>
    <mergeCell ref="B46:B48"/>
    <mergeCell ref="B49:B51"/>
    <mergeCell ref="A79:B79"/>
    <mergeCell ref="B61:B63"/>
    <mergeCell ref="B58:B60"/>
    <mergeCell ref="B13:B15"/>
    <mergeCell ref="B16:B18"/>
    <mergeCell ref="B19:B21"/>
    <mergeCell ref="B40:B42"/>
    <mergeCell ref="B28:B30"/>
    <mergeCell ref="B31:B33"/>
    <mergeCell ref="B43:B45"/>
    <mergeCell ref="B34:B36"/>
    <mergeCell ref="B37:B39"/>
    <mergeCell ref="B22:B24"/>
    <mergeCell ref="B25:B27"/>
    <mergeCell ref="B64:B66"/>
    <mergeCell ref="B52:B54"/>
  </mergeCells>
  <pageMargins left="0.70866141732283461" right="0.70866141732283461" top="0.74803149606299213" bottom="0.74803149606299213" header="0.31496062992125984" footer="0.31496062992125984"/>
  <pageSetup paperSize="9" scale="2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AE28"/>
  <sheetViews>
    <sheetView workbookViewId="0">
      <selection activeCell="AB31" sqref="AB31"/>
    </sheetView>
  </sheetViews>
  <sheetFormatPr defaultRowHeight="15" x14ac:dyDescent="0.25"/>
  <cols>
    <col min="2" max="2" width="4.7109375" customWidth="1"/>
    <col min="3" max="3" width="5.42578125" customWidth="1"/>
    <col min="4" max="4" width="7.85546875" customWidth="1"/>
    <col min="5" max="5" width="5.42578125" customWidth="1"/>
    <col min="6" max="6" width="3.7109375" customWidth="1"/>
    <col min="8" max="8" width="4.85546875" customWidth="1"/>
    <col min="9" max="9" width="3.7109375" customWidth="1"/>
    <col min="11" max="11" width="5.28515625" customWidth="1"/>
    <col min="12" max="12" width="3.28515625" customWidth="1"/>
    <col min="14" max="14" width="6.140625" customWidth="1"/>
    <col min="15" max="15" width="3.7109375" customWidth="1"/>
    <col min="17" max="17" width="5.140625" customWidth="1"/>
    <col min="18" max="18" width="3.5703125" customWidth="1"/>
    <col min="20" max="20" width="5" customWidth="1"/>
    <col min="21" max="21" width="3.5703125" customWidth="1"/>
    <col min="23" max="23" width="5.85546875" customWidth="1"/>
    <col min="24" max="24" width="3.85546875" customWidth="1"/>
    <col min="25" max="25" width="8.28515625" customWidth="1"/>
    <col min="26" max="26" width="5.28515625" customWidth="1"/>
    <col min="27" max="27" width="4.140625" customWidth="1"/>
    <col min="29" max="29" width="5.140625" customWidth="1"/>
    <col min="30" max="30" width="2.85546875" customWidth="1"/>
  </cols>
  <sheetData>
    <row r="5" spans="2:31" ht="13.5" customHeight="1" x14ac:dyDescent="0.25">
      <c r="B5" s="373" t="s">
        <v>138</v>
      </c>
      <c r="C5" s="365" t="s">
        <v>79</v>
      </c>
      <c r="D5" s="366">
        <f t="shared" ref="D5" si="0">D6*B7</f>
        <v>0</v>
      </c>
      <c r="E5" s="373" t="s">
        <v>139</v>
      </c>
      <c r="F5" s="365" t="s">
        <v>79</v>
      </c>
      <c r="G5" s="366">
        <f t="shared" ref="G5" si="1">G6*E7</f>
        <v>0</v>
      </c>
      <c r="H5" s="373" t="s">
        <v>140</v>
      </c>
      <c r="I5" s="365" t="s">
        <v>79</v>
      </c>
      <c r="J5" s="366">
        <f t="shared" ref="J5" si="2">J6*H7</f>
        <v>0</v>
      </c>
      <c r="K5" s="373" t="s">
        <v>141</v>
      </c>
      <c r="L5" s="365" t="s">
        <v>79</v>
      </c>
      <c r="M5" s="366">
        <f t="shared" ref="M5" si="3">M6*K7</f>
        <v>0</v>
      </c>
      <c r="N5" s="373" t="s">
        <v>142</v>
      </c>
      <c r="O5" s="365" t="s">
        <v>79</v>
      </c>
      <c r="P5" s="366">
        <f t="shared" ref="P5" si="4">P6*N7</f>
        <v>0</v>
      </c>
      <c r="Q5" s="373" t="s">
        <v>143</v>
      </c>
      <c r="R5" s="365" t="s">
        <v>79</v>
      </c>
      <c r="S5" s="366">
        <f t="shared" ref="S5" si="5">S6*Q7</f>
        <v>0</v>
      </c>
      <c r="T5" s="373" t="s">
        <v>144</v>
      </c>
      <c r="U5" s="365" t="s">
        <v>79</v>
      </c>
      <c r="V5" s="366">
        <f t="shared" ref="V5" si="6">V6*T7</f>
        <v>0</v>
      </c>
      <c r="W5" s="373" t="s">
        <v>145</v>
      </c>
      <c r="X5" s="365" t="s">
        <v>79</v>
      </c>
      <c r="Y5" s="366">
        <f t="shared" ref="Y5" si="7">Y6*W7</f>
        <v>0</v>
      </c>
      <c r="Z5" s="373" t="s">
        <v>146</v>
      </c>
      <c r="AA5" s="365" t="s">
        <v>79</v>
      </c>
      <c r="AB5" s="366">
        <f t="shared" ref="AB5" si="8">AB6*Z7</f>
        <v>0</v>
      </c>
    </row>
    <row r="6" spans="2:31" ht="9" customHeight="1" x14ac:dyDescent="0.25">
      <c r="B6" s="367"/>
      <c r="C6" s="368"/>
      <c r="D6" s="369"/>
      <c r="E6" s="367"/>
      <c r="F6" s="368"/>
      <c r="G6" s="369"/>
      <c r="H6" s="367"/>
      <c r="I6" s="368"/>
      <c r="J6" s="369"/>
      <c r="K6" s="367"/>
      <c r="L6" s="368"/>
      <c r="M6" s="369"/>
      <c r="N6" s="367"/>
      <c r="O6" s="368"/>
      <c r="P6" s="369"/>
      <c r="Q6" s="367"/>
      <c r="R6" s="368"/>
      <c r="S6" s="369"/>
      <c r="T6" s="367"/>
      <c r="U6" s="368"/>
      <c r="V6" s="369"/>
      <c r="W6" s="367"/>
      <c r="X6" s="368"/>
      <c r="Y6" s="369"/>
      <c r="Z6" s="367"/>
      <c r="AA6" s="368"/>
      <c r="AB6" s="369"/>
    </row>
    <row r="7" spans="2:31" ht="9" customHeight="1" x14ac:dyDescent="0.25">
      <c r="B7" s="370"/>
      <c r="C7" s="371"/>
      <c r="D7" s="372"/>
      <c r="E7" s="370"/>
      <c r="F7" s="371"/>
      <c r="G7" s="372"/>
      <c r="H7" s="370"/>
      <c r="I7" s="371"/>
      <c r="J7" s="372"/>
      <c r="K7" s="370"/>
      <c r="L7" s="371"/>
      <c r="M7" s="372"/>
      <c r="N7" s="370"/>
      <c r="O7" s="371"/>
      <c r="P7" s="372"/>
      <c r="Q7" s="370"/>
      <c r="R7" s="371"/>
      <c r="S7" s="372"/>
      <c r="T7" s="370"/>
      <c r="U7" s="371"/>
      <c r="V7" s="372"/>
      <c r="W7" s="370"/>
      <c r="X7" s="371"/>
      <c r="Y7" s="372"/>
      <c r="Z7" s="370"/>
      <c r="AA7" s="371"/>
      <c r="AB7" s="372"/>
    </row>
    <row r="8" spans="2:31" ht="14.25" customHeight="1" x14ac:dyDescent="0.25">
      <c r="B8" s="373" t="s">
        <v>128</v>
      </c>
      <c r="C8" s="365" t="s">
        <v>79</v>
      </c>
      <c r="D8" s="366">
        <f t="shared" ref="D8" si="9">D9*B10</f>
        <v>0</v>
      </c>
      <c r="E8" s="373" t="s">
        <v>129</v>
      </c>
      <c r="F8" s="365" t="s">
        <v>79</v>
      </c>
      <c r="G8" s="366">
        <f t="shared" ref="G8" si="10">G9*E10</f>
        <v>0</v>
      </c>
      <c r="H8" s="373" t="s">
        <v>130</v>
      </c>
      <c r="I8" s="365" t="s">
        <v>79</v>
      </c>
      <c r="J8" s="366">
        <f t="shared" ref="J8" si="11">J9*H10</f>
        <v>0</v>
      </c>
      <c r="K8" s="373" t="s">
        <v>131</v>
      </c>
      <c r="L8" s="365" t="s">
        <v>79</v>
      </c>
      <c r="M8" s="366">
        <f t="shared" ref="M8" si="12">M9*K10</f>
        <v>0</v>
      </c>
      <c r="N8" s="373" t="s">
        <v>132</v>
      </c>
      <c r="O8" s="365" t="s">
        <v>79</v>
      </c>
      <c r="P8" s="366">
        <f t="shared" ref="P8" si="13">P9*N10</f>
        <v>0</v>
      </c>
      <c r="Q8" s="373" t="s">
        <v>133</v>
      </c>
      <c r="R8" s="365" t="s">
        <v>79</v>
      </c>
      <c r="S8" s="366">
        <f t="shared" ref="S8" si="14">S9*Q10</f>
        <v>0</v>
      </c>
      <c r="T8" s="373" t="s">
        <v>134</v>
      </c>
      <c r="U8" s="365" t="s">
        <v>79</v>
      </c>
      <c r="V8" s="366">
        <f t="shared" ref="V8" si="15">V9*T10</f>
        <v>0</v>
      </c>
      <c r="W8" s="373" t="s">
        <v>135</v>
      </c>
      <c r="X8" s="365" t="s">
        <v>79</v>
      </c>
      <c r="Y8" s="366">
        <f t="shared" ref="Y8" si="16">Y9*W10</f>
        <v>0</v>
      </c>
      <c r="Z8" s="373" t="s">
        <v>136</v>
      </c>
      <c r="AA8" s="365" t="s">
        <v>79</v>
      </c>
      <c r="AB8" s="366">
        <f t="shared" ref="AB8" si="17">AB9*Z10</f>
        <v>0</v>
      </c>
      <c r="AC8" s="373" t="s">
        <v>137</v>
      </c>
      <c r="AD8" s="365" t="s">
        <v>79</v>
      </c>
      <c r="AE8" s="366">
        <f t="shared" ref="AE8" si="18">AE9*AC10</f>
        <v>0</v>
      </c>
    </row>
    <row r="9" spans="2:31" ht="9" customHeight="1" x14ac:dyDescent="0.25">
      <c r="B9" s="367"/>
      <c r="C9" s="368"/>
      <c r="D9" s="369"/>
      <c r="E9" s="367"/>
      <c r="F9" s="368"/>
      <c r="G9" s="369"/>
      <c r="H9" s="367"/>
      <c r="I9" s="368"/>
      <c r="J9" s="369"/>
      <c r="K9" s="367"/>
      <c r="L9" s="368"/>
      <c r="M9" s="369"/>
      <c r="N9" s="367"/>
      <c r="O9" s="368"/>
      <c r="P9" s="369"/>
      <c r="Q9" s="367"/>
      <c r="R9" s="368"/>
      <c r="S9" s="369"/>
      <c r="T9" s="367"/>
      <c r="U9" s="368"/>
      <c r="V9" s="369"/>
      <c r="W9" s="367"/>
      <c r="X9" s="368"/>
      <c r="Y9" s="369"/>
      <c r="Z9" s="367"/>
      <c r="AA9" s="368"/>
      <c r="AB9" s="369"/>
      <c r="AC9" s="367"/>
      <c r="AD9" s="368"/>
      <c r="AE9" s="369"/>
    </row>
    <row r="10" spans="2:31" ht="9" customHeight="1" x14ac:dyDescent="0.25">
      <c r="B10" s="370"/>
      <c r="C10" s="371"/>
      <c r="D10" s="372"/>
      <c r="E10" s="370"/>
      <c r="F10" s="371"/>
      <c r="G10" s="372"/>
      <c r="H10" s="370"/>
      <c r="I10" s="371"/>
      <c r="J10" s="372"/>
      <c r="K10" s="370"/>
      <c r="L10" s="371"/>
      <c r="M10" s="372"/>
      <c r="N10" s="370"/>
      <c r="O10" s="371"/>
      <c r="P10" s="372"/>
      <c r="Q10" s="370"/>
      <c r="R10" s="371"/>
      <c r="S10" s="372"/>
      <c r="T10" s="370"/>
      <c r="U10" s="371"/>
      <c r="V10" s="372"/>
      <c r="W10" s="370"/>
      <c r="X10" s="371"/>
      <c r="Y10" s="372"/>
      <c r="Z10" s="370"/>
      <c r="AA10" s="371"/>
      <c r="AB10" s="372"/>
      <c r="AC10" s="370"/>
      <c r="AD10" s="371"/>
      <c r="AE10" s="372"/>
    </row>
    <row r="11" spans="2:31" ht="13.5" customHeight="1" x14ac:dyDescent="0.25">
      <c r="B11" s="373" t="s">
        <v>118</v>
      </c>
      <c r="C11" s="365" t="s">
        <v>79</v>
      </c>
      <c r="D11" s="366">
        <f t="shared" ref="D11" si="19">D12*B13</f>
        <v>0</v>
      </c>
      <c r="E11" s="373" t="s">
        <v>119</v>
      </c>
      <c r="F11" s="365" t="s">
        <v>79</v>
      </c>
      <c r="G11" s="366">
        <f t="shared" ref="G11" si="20">G12*E13</f>
        <v>0</v>
      </c>
      <c r="H11" s="373" t="s">
        <v>120</v>
      </c>
      <c r="I11" s="365" t="s">
        <v>79</v>
      </c>
      <c r="J11" s="366">
        <f t="shared" ref="J11" si="21">J12*H13</f>
        <v>0</v>
      </c>
      <c r="K11" s="373" t="s">
        <v>121</v>
      </c>
      <c r="L11" s="365" t="s">
        <v>79</v>
      </c>
      <c r="M11" s="366">
        <f t="shared" ref="M11" si="22">M12*K13</f>
        <v>0</v>
      </c>
      <c r="N11" s="373" t="s">
        <v>122</v>
      </c>
      <c r="O11" s="365" t="s">
        <v>79</v>
      </c>
      <c r="P11" s="366">
        <f t="shared" ref="P11" si="23">P12*N13</f>
        <v>0</v>
      </c>
      <c r="Q11" s="373" t="s">
        <v>123</v>
      </c>
      <c r="R11" s="365" t="s">
        <v>79</v>
      </c>
      <c r="S11" s="366">
        <f t="shared" ref="S11" si="24">S12*Q13</f>
        <v>0</v>
      </c>
      <c r="T11" s="373" t="s">
        <v>124</v>
      </c>
      <c r="U11" s="365" t="s">
        <v>79</v>
      </c>
      <c r="V11" s="366">
        <f t="shared" ref="V11" si="25">V12*T13</f>
        <v>0</v>
      </c>
      <c r="W11" s="373" t="s">
        <v>125</v>
      </c>
      <c r="X11" s="365" t="s">
        <v>79</v>
      </c>
      <c r="Y11" s="366">
        <f t="shared" ref="Y11" si="26">Y12*W13</f>
        <v>0</v>
      </c>
      <c r="Z11" s="373" t="s">
        <v>126</v>
      </c>
      <c r="AA11" s="365" t="s">
        <v>79</v>
      </c>
      <c r="AB11" s="366">
        <f t="shared" ref="AB11" si="27">AB12*Z13</f>
        <v>0</v>
      </c>
      <c r="AC11" s="373" t="s">
        <v>127</v>
      </c>
      <c r="AD11" s="365" t="s">
        <v>79</v>
      </c>
      <c r="AE11" s="366">
        <f t="shared" ref="AE11" si="28">AE12*AC13</f>
        <v>0</v>
      </c>
    </row>
    <row r="12" spans="2:31" ht="9" customHeight="1" x14ac:dyDescent="0.25">
      <c r="B12" s="367"/>
      <c r="C12" s="368"/>
      <c r="D12" s="369"/>
      <c r="E12" s="367"/>
      <c r="F12" s="368"/>
      <c r="G12" s="369"/>
      <c r="H12" s="367"/>
      <c r="I12" s="368"/>
      <c r="J12" s="369"/>
      <c r="K12" s="367"/>
      <c r="L12" s="368"/>
      <c r="M12" s="369"/>
      <c r="N12" s="367"/>
      <c r="O12" s="368"/>
      <c r="P12" s="369"/>
      <c r="Q12" s="367"/>
      <c r="R12" s="368"/>
      <c r="S12" s="369"/>
      <c r="T12" s="367"/>
      <c r="U12" s="368"/>
      <c r="V12" s="369"/>
      <c r="W12" s="367"/>
      <c r="X12" s="368"/>
      <c r="Y12" s="369"/>
      <c r="Z12" s="367"/>
      <c r="AA12" s="368"/>
      <c r="AB12" s="369"/>
      <c r="AC12" s="367"/>
      <c r="AD12" s="368"/>
      <c r="AE12" s="369"/>
    </row>
    <row r="13" spans="2:31" ht="9" customHeight="1" x14ac:dyDescent="0.25">
      <c r="B13" s="370"/>
      <c r="C13" s="371"/>
      <c r="D13" s="372"/>
      <c r="E13" s="370"/>
      <c r="F13" s="371"/>
      <c r="G13" s="372"/>
      <c r="H13" s="370"/>
      <c r="I13" s="371"/>
      <c r="J13" s="372"/>
      <c r="K13" s="370"/>
      <c r="L13" s="371"/>
      <c r="M13" s="372"/>
      <c r="N13" s="370"/>
      <c r="O13" s="371"/>
      <c r="P13" s="372"/>
      <c r="Q13" s="370"/>
      <c r="R13" s="371"/>
      <c r="S13" s="372"/>
      <c r="T13" s="370"/>
      <c r="U13" s="371"/>
      <c r="V13" s="372"/>
      <c r="W13" s="370"/>
      <c r="X13" s="371"/>
      <c r="Y13" s="372"/>
      <c r="Z13" s="370"/>
      <c r="AA13" s="371"/>
      <c r="AB13" s="372"/>
      <c r="AC13" s="370"/>
      <c r="AD13" s="371"/>
      <c r="AE13" s="372"/>
    </row>
    <row r="14" spans="2:31" ht="12.75" customHeight="1" x14ac:dyDescent="0.25">
      <c r="B14" s="373" t="s">
        <v>108</v>
      </c>
      <c r="C14" s="365" t="s">
        <v>79</v>
      </c>
      <c r="D14" s="366">
        <f t="shared" ref="D14" si="29">D15*B16</f>
        <v>0</v>
      </c>
      <c r="E14" s="373" t="s">
        <v>109</v>
      </c>
      <c r="F14" s="365" t="s">
        <v>79</v>
      </c>
      <c r="G14" s="366">
        <f t="shared" ref="G14" si="30">G15*E16</f>
        <v>0</v>
      </c>
      <c r="H14" s="373" t="s">
        <v>110</v>
      </c>
      <c r="I14" s="365" t="s">
        <v>79</v>
      </c>
      <c r="J14" s="366">
        <f t="shared" ref="J14" si="31">J15*H16</f>
        <v>0</v>
      </c>
      <c r="K14" s="373" t="s">
        <v>111</v>
      </c>
      <c r="L14" s="365" t="s">
        <v>79</v>
      </c>
      <c r="M14" s="366">
        <f t="shared" ref="M14" si="32">M15*K16</f>
        <v>0</v>
      </c>
      <c r="N14" s="373" t="s">
        <v>112</v>
      </c>
      <c r="O14" s="365" t="s">
        <v>79</v>
      </c>
      <c r="P14" s="366">
        <f t="shared" ref="P14" si="33">P15*N16</f>
        <v>0</v>
      </c>
      <c r="Q14" s="373" t="s">
        <v>113</v>
      </c>
      <c r="R14" s="365" t="s">
        <v>79</v>
      </c>
      <c r="S14" s="366">
        <f t="shared" ref="S14" si="34">S15*Q16</f>
        <v>0</v>
      </c>
      <c r="T14" s="373" t="s">
        <v>114</v>
      </c>
      <c r="U14" s="365" t="s">
        <v>79</v>
      </c>
      <c r="V14" s="366">
        <f t="shared" ref="V14" si="35">V15*T16</f>
        <v>0</v>
      </c>
      <c r="W14" s="373" t="s">
        <v>115</v>
      </c>
      <c r="X14" s="365" t="s">
        <v>79</v>
      </c>
      <c r="Y14" s="366">
        <f t="shared" ref="Y14" si="36">Y15*W16</f>
        <v>0</v>
      </c>
      <c r="Z14" s="373" t="s">
        <v>116</v>
      </c>
      <c r="AA14" s="365" t="s">
        <v>79</v>
      </c>
      <c r="AB14" s="366">
        <f t="shared" ref="AB14" si="37">AB15*Z16</f>
        <v>0</v>
      </c>
      <c r="AC14" s="373" t="s">
        <v>117</v>
      </c>
      <c r="AD14" s="365" t="s">
        <v>79</v>
      </c>
      <c r="AE14" s="366">
        <f t="shared" ref="AE14" si="38">AE15*AC16</f>
        <v>0</v>
      </c>
    </row>
    <row r="15" spans="2:31" ht="9" customHeight="1" x14ac:dyDescent="0.25">
      <c r="B15" s="367"/>
      <c r="C15" s="368"/>
      <c r="D15" s="369"/>
      <c r="E15" s="367"/>
      <c r="F15" s="368"/>
      <c r="G15" s="369"/>
      <c r="H15" s="367"/>
      <c r="I15" s="368"/>
      <c r="J15" s="369"/>
      <c r="K15" s="367"/>
      <c r="L15" s="368"/>
      <c r="M15" s="369"/>
      <c r="N15" s="367"/>
      <c r="O15" s="368"/>
      <c r="P15" s="369"/>
      <c r="Q15" s="367"/>
      <c r="R15" s="368"/>
      <c r="S15" s="369"/>
      <c r="T15" s="367"/>
      <c r="U15" s="368"/>
      <c r="V15" s="369"/>
      <c r="W15" s="367"/>
      <c r="X15" s="368"/>
      <c r="Y15" s="369"/>
      <c r="Z15" s="367"/>
      <c r="AA15" s="368"/>
      <c r="AB15" s="369"/>
      <c r="AC15" s="367"/>
      <c r="AD15" s="368"/>
      <c r="AE15" s="369"/>
    </row>
    <row r="16" spans="2:31" ht="9" customHeight="1" x14ac:dyDescent="0.25">
      <c r="B16" s="370"/>
      <c r="C16" s="371"/>
      <c r="D16" s="372"/>
      <c r="E16" s="370"/>
      <c r="F16" s="371"/>
      <c r="G16" s="372"/>
      <c r="H16" s="370"/>
      <c r="I16" s="371"/>
      <c r="J16" s="372"/>
      <c r="K16" s="370"/>
      <c r="L16" s="371"/>
      <c r="M16" s="372"/>
      <c r="N16" s="370"/>
      <c r="O16" s="371"/>
      <c r="P16" s="372"/>
      <c r="Q16" s="370"/>
      <c r="R16" s="371"/>
      <c r="S16" s="372"/>
      <c r="T16" s="370"/>
      <c r="U16" s="371"/>
      <c r="V16" s="372"/>
      <c r="W16" s="370"/>
      <c r="X16" s="371"/>
      <c r="Y16" s="372"/>
      <c r="Z16" s="370"/>
      <c r="AA16" s="371"/>
      <c r="AB16" s="372"/>
      <c r="AC16" s="370"/>
      <c r="AD16" s="371"/>
      <c r="AE16" s="372"/>
    </row>
    <row r="17" spans="2:31" ht="12.75" customHeight="1" x14ac:dyDescent="0.25">
      <c r="B17" s="373" t="s">
        <v>98</v>
      </c>
      <c r="C17" s="365" t="s">
        <v>79</v>
      </c>
      <c r="D17" s="366">
        <f t="shared" ref="D17" si="39">D18*B19</f>
        <v>0</v>
      </c>
      <c r="E17" s="373" t="s">
        <v>99</v>
      </c>
      <c r="F17" s="365" t="s">
        <v>79</v>
      </c>
      <c r="G17" s="366">
        <f t="shared" ref="G17" si="40">G18*E19</f>
        <v>0</v>
      </c>
      <c r="H17" s="373" t="s">
        <v>100</v>
      </c>
      <c r="I17" s="365" t="s">
        <v>79</v>
      </c>
      <c r="J17" s="366">
        <f t="shared" ref="J17" si="41">J18*H19</f>
        <v>0</v>
      </c>
      <c r="K17" s="373" t="s">
        <v>101</v>
      </c>
      <c r="L17" s="365" t="s">
        <v>79</v>
      </c>
      <c r="M17" s="366">
        <f t="shared" ref="M17" si="42">M18*K19</f>
        <v>0</v>
      </c>
      <c r="N17" s="373" t="s">
        <v>102</v>
      </c>
      <c r="O17" s="365" t="s">
        <v>79</v>
      </c>
      <c r="P17" s="366">
        <f t="shared" ref="P17" si="43">P18*N19</f>
        <v>0</v>
      </c>
      <c r="Q17" s="373" t="s">
        <v>103</v>
      </c>
      <c r="R17" s="365" t="s">
        <v>66</v>
      </c>
      <c r="S17" s="366">
        <f t="shared" ref="S17" si="44">S18*Q19</f>
        <v>0</v>
      </c>
      <c r="T17" s="373" t="s">
        <v>104</v>
      </c>
      <c r="U17" s="365" t="s">
        <v>66</v>
      </c>
      <c r="V17" s="366">
        <f t="shared" ref="V17" si="45">V18*T19</f>
        <v>0</v>
      </c>
      <c r="W17" s="373" t="s">
        <v>105</v>
      </c>
      <c r="X17" s="365" t="s">
        <v>79</v>
      </c>
      <c r="Y17" s="366">
        <f t="shared" ref="Y17" si="46">Y18*W19</f>
        <v>0</v>
      </c>
      <c r="Z17" s="373" t="s">
        <v>106</v>
      </c>
      <c r="AA17" s="365" t="s">
        <v>79</v>
      </c>
      <c r="AB17" s="366">
        <f t="shared" ref="AB17" si="47">AB18*Z19</f>
        <v>0</v>
      </c>
      <c r="AC17" s="373" t="s">
        <v>107</v>
      </c>
      <c r="AD17" s="365" t="s">
        <v>79</v>
      </c>
      <c r="AE17" s="366">
        <f t="shared" ref="AE17" si="48">AE18*AC19</f>
        <v>0</v>
      </c>
    </row>
    <row r="18" spans="2:31" ht="9" customHeight="1" x14ac:dyDescent="0.25">
      <c r="B18" s="367"/>
      <c r="C18" s="368"/>
      <c r="D18" s="369"/>
      <c r="E18" s="367"/>
      <c r="F18" s="368"/>
      <c r="G18" s="369"/>
      <c r="H18" s="367"/>
      <c r="I18" s="368"/>
      <c r="J18" s="369"/>
      <c r="K18" s="367"/>
      <c r="L18" s="368"/>
      <c r="M18" s="369"/>
      <c r="N18" s="367"/>
      <c r="O18" s="368"/>
      <c r="P18" s="369"/>
      <c r="Q18" s="367"/>
      <c r="R18" s="368"/>
      <c r="S18" s="369"/>
      <c r="T18" s="367"/>
      <c r="U18" s="368"/>
      <c r="V18" s="369"/>
      <c r="W18" s="367"/>
      <c r="X18" s="368"/>
      <c r="Y18" s="369"/>
      <c r="Z18" s="367"/>
      <c r="AA18" s="368"/>
      <c r="AB18" s="369"/>
      <c r="AC18" s="367"/>
      <c r="AD18" s="368"/>
      <c r="AE18" s="369"/>
    </row>
    <row r="19" spans="2:31" ht="9" customHeight="1" x14ac:dyDescent="0.25">
      <c r="B19" s="370"/>
      <c r="C19" s="371"/>
      <c r="D19" s="372"/>
      <c r="E19" s="370"/>
      <c r="F19" s="371"/>
      <c r="G19" s="372"/>
      <c r="H19" s="370"/>
      <c r="I19" s="371"/>
      <c r="J19" s="372"/>
      <c r="K19" s="370"/>
      <c r="L19" s="371"/>
      <c r="M19" s="372"/>
      <c r="N19" s="370"/>
      <c r="O19" s="371"/>
      <c r="P19" s="372"/>
      <c r="Q19" s="370"/>
      <c r="R19" s="371"/>
      <c r="S19" s="372"/>
      <c r="T19" s="370"/>
      <c r="U19" s="371"/>
      <c r="V19" s="372"/>
      <c r="W19" s="370"/>
      <c r="X19" s="371"/>
      <c r="Y19" s="372"/>
      <c r="Z19" s="370"/>
      <c r="AA19" s="371"/>
      <c r="AB19" s="372"/>
      <c r="AC19" s="370"/>
      <c r="AD19" s="371"/>
      <c r="AE19" s="372"/>
    </row>
    <row r="20" spans="2:31" ht="11.25" customHeight="1" x14ac:dyDescent="0.25">
      <c r="B20" s="373" t="s">
        <v>88</v>
      </c>
      <c r="C20" s="365" t="s">
        <v>66</v>
      </c>
      <c r="D20" s="366">
        <f t="shared" ref="D20" si="49">D21*B22</f>
        <v>0</v>
      </c>
      <c r="E20" s="373" t="s">
        <v>89</v>
      </c>
      <c r="F20" s="365" t="s">
        <v>79</v>
      </c>
      <c r="G20" s="366">
        <f t="shared" ref="G20" si="50">G21*E22</f>
        <v>0</v>
      </c>
      <c r="H20" s="373" t="s">
        <v>90</v>
      </c>
      <c r="I20" s="365" t="s">
        <v>66</v>
      </c>
      <c r="J20" s="366">
        <f t="shared" ref="J20" si="51">J21*H22</f>
        <v>0</v>
      </c>
      <c r="K20" s="373" t="s">
        <v>91</v>
      </c>
      <c r="L20" s="365" t="s">
        <v>79</v>
      </c>
      <c r="M20" s="366">
        <f t="shared" ref="M20" si="52">M21*K22</f>
        <v>0</v>
      </c>
      <c r="N20" s="373" t="s">
        <v>92</v>
      </c>
      <c r="O20" s="365" t="s">
        <v>66</v>
      </c>
      <c r="P20" s="366">
        <f t="shared" ref="P20" si="53">P21*N22</f>
        <v>0</v>
      </c>
      <c r="Q20" s="373" t="s">
        <v>93</v>
      </c>
      <c r="R20" s="365" t="s">
        <v>79</v>
      </c>
      <c r="S20" s="366">
        <f t="shared" ref="S20" si="54">S21*Q22</f>
        <v>0</v>
      </c>
      <c r="T20" s="373" t="s">
        <v>94</v>
      </c>
      <c r="U20" s="365" t="s">
        <v>66</v>
      </c>
      <c r="V20" s="366">
        <f t="shared" ref="V20" si="55">V21*T22</f>
        <v>0</v>
      </c>
      <c r="W20" s="373" t="s">
        <v>95</v>
      </c>
      <c r="X20" s="365" t="s">
        <v>79</v>
      </c>
      <c r="Y20" s="366">
        <f t="shared" ref="Y20" si="56">Y21*W22</f>
        <v>0</v>
      </c>
      <c r="Z20" s="373" t="s">
        <v>96</v>
      </c>
      <c r="AA20" s="365" t="s">
        <v>79</v>
      </c>
      <c r="AB20" s="366">
        <f t="shared" ref="AB20" si="57">AB21*Z22</f>
        <v>0</v>
      </c>
      <c r="AC20" s="373" t="s">
        <v>97</v>
      </c>
      <c r="AD20" s="365" t="s">
        <v>79</v>
      </c>
      <c r="AE20" s="366">
        <f t="shared" ref="AE20" si="58">AE21*AC22</f>
        <v>0</v>
      </c>
    </row>
    <row r="21" spans="2:31" ht="9" customHeight="1" x14ac:dyDescent="0.25">
      <c r="B21" s="367"/>
      <c r="C21" s="368"/>
      <c r="D21" s="369"/>
      <c r="E21" s="367"/>
      <c r="F21" s="368"/>
      <c r="G21" s="369"/>
      <c r="H21" s="367"/>
      <c r="I21" s="368"/>
      <c r="J21" s="369"/>
      <c r="K21" s="367"/>
      <c r="L21" s="368"/>
      <c r="M21" s="369"/>
      <c r="N21" s="367"/>
      <c r="O21" s="368"/>
      <c r="P21" s="369"/>
      <c r="Q21" s="367"/>
      <c r="R21" s="368"/>
      <c r="S21" s="369"/>
      <c r="T21" s="367"/>
      <c r="U21" s="368"/>
      <c r="V21" s="369"/>
      <c r="W21" s="367"/>
      <c r="X21" s="368"/>
      <c r="Y21" s="369"/>
      <c r="Z21" s="367"/>
      <c r="AA21" s="368"/>
      <c r="AB21" s="369"/>
      <c r="AC21" s="367"/>
      <c r="AD21" s="368"/>
      <c r="AE21" s="369"/>
    </row>
    <row r="22" spans="2:31" ht="9" customHeight="1" x14ac:dyDescent="0.25">
      <c r="B22" s="370"/>
      <c r="C22" s="371"/>
      <c r="D22" s="372"/>
      <c r="E22" s="370"/>
      <c r="F22" s="371"/>
      <c r="G22" s="372"/>
      <c r="H22" s="370"/>
      <c r="I22" s="371"/>
      <c r="J22" s="372"/>
      <c r="K22" s="370"/>
      <c r="L22" s="371"/>
      <c r="M22" s="372"/>
      <c r="N22" s="370"/>
      <c r="O22" s="371"/>
      <c r="P22" s="372"/>
      <c r="Q22" s="370"/>
      <c r="R22" s="371"/>
      <c r="S22" s="372"/>
      <c r="T22" s="370"/>
      <c r="U22" s="371"/>
      <c r="V22" s="372"/>
      <c r="W22" s="370"/>
      <c r="X22" s="371"/>
      <c r="Y22" s="372"/>
      <c r="Z22" s="370"/>
      <c r="AA22" s="371"/>
      <c r="AB22" s="372"/>
      <c r="AC22" s="370"/>
      <c r="AD22" s="371"/>
      <c r="AE22" s="372"/>
    </row>
    <row r="23" spans="2:31" ht="11.25" customHeight="1" x14ac:dyDescent="0.25">
      <c r="B23" s="373" t="s">
        <v>77</v>
      </c>
      <c r="C23" s="365" t="s">
        <v>66</v>
      </c>
      <c r="D23" s="366">
        <f t="shared" ref="D23" si="59">D24*B25</f>
        <v>0</v>
      </c>
      <c r="E23" s="373" t="s">
        <v>78</v>
      </c>
      <c r="F23" s="365" t="s">
        <v>66</v>
      </c>
      <c r="G23" s="366">
        <f t="shared" ref="G23" si="60">G24*E25</f>
        <v>0</v>
      </c>
      <c r="H23" s="373" t="s">
        <v>80</v>
      </c>
      <c r="I23" s="365" t="s">
        <v>66</v>
      </c>
      <c r="J23" s="366">
        <f t="shared" ref="J23" si="61">J24*H25</f>
        <v>0</v>
      </c>
      <c r="K23" s="373" t="s">
        <v>81</v>
      </c>
      <c r="L23" s="365" t="s">
        <v>66</v>
      </c>
      <c r="M23" s="366">
        <f t="shared" ref="M23" si="62">M24*K25</f>
        <v>0</v>
      </c>
      <c r="N23" s="373" t="s">
        <v>82</v>
      </c>
      <c r="O23" s="365" t="s">
        <v>66</v>
      </c>
      <c r="P23" s="366">
        <f t="shared" ref="P23" si="63">P24*N25</f>
        <v>0</v>
      </c>
      <c r="Q23" s="373" t="s">
        <v>83</v>
      </c>
      <c r="R23" s="365" t="s">
        <v>79</v>
      </c>
      <c r="S23" s="366">
        <f t="shared" ref="S23" si="64">S24*Q25</f>
        <v>0</v>
      </c>
      <c r="T23" s="373" t="s">
        <v>84</v>
      </c>
      <c r="U23" s="365" t="s">
        <v>79</v>
      </c>
      <c r="V23" s="366">
        <f t="shared" ref="V23" si="65">V24*T25</f>
        <v>0</v>
      </c>
      <c r="W23" s="373" t="s">
        <v>85</v>
      </c>
      <c r="X23" s="365" t="s">
        <v>79</v>
      </c>
      <c r="Y23" s="366">
        <f t="shared" ref="Y23" si="66">Y24*W25</f>
        <v>0</v>
      </c>
      <c r="Z23" s="373" t="s">
        <v>86</v>
      </c>
      <c r="AA23" s="365" t="s">
        <v>79</v>
      </c>
      <c r="AB23" s="366">
        <f t="shared" ref="AB23" si="67">AB24*Z25</f>
        <v>0</v>
      </c>
      <c r="AC23" s="373" t="s">
        <v>87</v>
      </c>
      <c r="AD23" s="365" t="s">
        <v>79</v>
      </c>
      <c r="AE23" s="366">
        <f t="shared" ref="AE23" si="68">AE24*AC25</f>
        <v>0</v>
      </c>
    </row>
    <row r="24" spans="2:31" ht="9" customHeight="1" x14ac:dyDescent="0.25">
      <c r="B24" s="367"/>
      <c r="C24" s="368"/>
      <c r="D24" s="369"/>
      <c r="E24" s="367"/>
      <c r="F24" s="368"/>
      <c r="G24" s="369"/>
      <c r="H24" s="367"/>
      <c r="I24" s="368"/>
      <c r="J24" s="369"/>
      <c r="K24" s="367"/>
      <c r="L24" s="368"/>
      <c r="M24" s="369"/>
      <c r="N24" s="367"/>
      <c r="O24" s="368"/>
      <c r="P24" s="369"/>
      <c r="Q24" s="367"/>
      <c r="R24" s="368"/>
      <c r="S24" s="369"/>
      <c r="T24" s="367"/>
      <c r="U24" s="368"/>
      <c r="V24" s="369"/>
      <c r="W24" s="367"/>
      <c r="X24" s="368"/>
      <c r="Y24" s="369"/>
      <c r="Z24" s="367"/>
      <c r="AA24" s="368"/>
      <c r="AB24" s="369"/>
      <c r="AC24" s="367"/>
      <c r="AD24" s="368"/>
      <c r="AE24" s="369"/>
    </row>
    <row r="25" spans="2:31" ht="9" customHeight="1" x14ac:dyDescent="0.25">
      <c r="B25" s="370"/>
      <c r="C25" s="371"/>
      <c r="D25" s="372"/>
      <c r="E25" s="370"/>
      <c r="F25" s="371"/>
      <c r="G25" s="372"/>
      <c r="H25" s="370"/>
      <c r="I25" s="371"/>
      <c r="J25" s="372"/>
      <c r="K25" s="370"/>
      <c r="L25" s="371"/>
      <c r="M25" s="372"/>
      <c r="N25" s="370"/>
      <c r="O25" s="371"/>
      <c r="P25" s="372"/>
      <c r="Q25" s="370"/>
      <c r="R25" s="371"/>
      <c r="S25" s="372"/>
      <c r="T25" s="370"/>
      <c r="U25" s="371"/>
      <c r="V25" s="372"/>
      <c r="W25" s="370"/>
      <c r="X25" s="371"/>
      <c r="Y25" s="372"/>
      <c r="Z25" s="370"/>
      <c r="AA25" s="371"/>
      <c r="AB25" s="372"/>
      <c r="AC25" s="370"/>
      <c r="AD25" s="371"/>
      <c r="AE25" s="372"/>
    </row>
    <row r="26" spans="2:31" ht="11.25" customHeight="1" x14ac:dyDescent="0.25">
      <c r="B26" s="373" t="s">
        <v>67</v>
      </c>
      <c r="C26" s="365" t="s">
        <v>66</v>
      </c>
      <c r="D26" s="366">
        <f t="shared" ref="D26" si="69">D27*B28</f>
        <v>0</v>
      </c>
      <c r="E26" s="373" t="s">
        <v>68</v>
      </c>
      <c r="F26" s="365" t="s">
        <v>66</v>
      </c>
      <c r="G26" s="366">
        <f t="shared" ref="G26" si="70">G27*E28</f>
        <v>0</v>
      </c>
      <c r="H26" s="373" t="s">
        <v>69</v>
      </c>
      <c r="I26" s="365" t="s">
        <v>79</v>
      </c>
      <c r="J26" s="366">
        <f t="shared" ref="J26" si="71">J27*H28</f>
        <v>0</v>
      </c>
      <c r="K26" s="373" t="s">
        <v>70</v>
      </c>
      <c r="L26" s="365" t="s">
        <v>79</v>
      </c>
      <c r="M26" s="366">
        <f t="shared" ref="M26" si="72">M27*K28</f>
        <v>0</v>
      </c>
      <c r="N26" s="373" t="s">
        <v>71</v>
      </c>
      <c r="O26" s="365" t="s">
        <v>79</v>
      </c>
      <c r="P26" s="366">
        <f t="shared" ref="P26" si="73">P27*N28</f>
        <v>0</v>
      </c>
      <c r="Q26" s="373" t="s">
        <v>72</v>
      </c>
      <c r="R26" s="365" t="s">
        <v>79</v>
      </c>
      <c r="S26" s="366">
        <f t="shared" ref="S26" si="74">S27*Q28</f>
        <v>0</v>
      </c>
      <c r="T26" s="373" t="s">
        <v>73</v>
      </c>
      <c r="U26" s="365" t="s">
        <v>79</v>
      </c>
      <c r="V26" s="366">
        <f t="shared" ref="V26" si="75">V27*T28</f>
        <v>0</v>
      </c>
      <c r="W26" s="373" t="s">
        <v>74</v>
      </c>
      <c r="X26" s="365" t="s">
        <v>79</v>
      </c>
      <c r="Y26" s="366">
        <f t="shared" ref="Y26" si="76">Y27*W28</f>
        <v>0</v>
      </c>
      <c r="Z26" s="373" t="s">
        <v>75</v>
      </c>
      <c r="AA26" s="365" t="s">
        <v>79</v>
      </c>
      <c r="AB26" s="366">
        <f t="shared" ref="AB26" si="77">AB27*Z28</f>
        <v>0</v>
      </c>
      <c r="AC26" s="373" t="s">
        <v>76</v>
      </c>
      <c r="AD26" s="365" t="s">
        <v>79</v>
      </c>
      <c r="AE26" s="366">
        <f t="shared" ref="AE26" si="78">AE27*AC28</f>
        <v>0</v>
      </c>
    </row>
    <row r="27" spans="2:31" ht="9" customHeight="1" x14ac:dyDescent="0.25">
      <c r="B27" s="367"/>
      <c r="C27" s="368"/>
      <c r="D27" s="369"/>
      <c r="E27" s="367"/>
      <c r="F27" s="368"/>
      <c r="G27" s="369"/>
      <c r="H27" s="367"/>
      <c r="I27" s="368"/>
      <c r="J27" s="369"/>
      <c r="K27" s="367"/>
      <c r="L27" s="368"/>
      <c r="M27" s="369"/>
      <c r="N27" s="367"/>
      <c r="O27" s="368"/>
      <c r="P27" s="369"/>
      <c r="Q27" s="367"/>
      <c r="R27" s="368"/>
      <c r="S27" s="369"/>
      <c r="T27" s="367"/>
      <c r="U27" s="368"/>
      <c r="V27" s="369"/>
      <c r="W27" s="367"/>
      <c r="X27" s="368"/>
      <c r="Y27" s="369"/>
      <c r="Z27" s="367"/>
      <c r="AA27" s="368"/>
      <c r="AB27" s="369"/>
      <c r="AC27" s="367"/>
      <c r="AD27" s="368"/>
      <c r="AE27" s="369"/>
    </row>
    <row r="28" spans="2:31" ht="9" customHeight="1" x14ac:dyDescent="0.25">
      <c r="B28" s="370"/>
      <c r="C28" s="371"/>
      <c r="D28" s="372"/>
      <c r="E28" s="370"/>
      <c r="F28" s="371"/>
      <c r="G28" s="372"/>
      <c r="H28" s="370"/>
      <c r="I28" s="371"/>
      <c r="J28" s="372"/>
      <c r="K28" s="370"/>
      <c r="L28" s="371"/>
      <c r="M28" s="372"/>
      <c r="N28" s="370"/>
      <c r="O28" s="371"/>
      <c r="P28" s="372"/>
      <c r="Q28" s="370"/>
      <c r="R28" s="371"/>
      <c r="S28" s="372"/>
      <c r="T28" s="370"/>
      <c r="U28" s="371"/>
      <c r="V28" s="372"/>
      <c r="W28" s="370"/>
      <c r="X28" s="371"/>
      <c r="Y28" s="372"/>
      <c r="Z28" s="370"/>
      <c r="AA28" s="371"/>
      <c r="AB28" s="372"/>
      <c r="AC28" s="370"/>
      <c r="AD28" s="371"/>
      <c r="AE28" s="372"/>
    </row>
  </sheetData>
  <pageMargins left="0.7" right="0.7" top="0.75" bottom="0.75" header="0.3" footer="0.3"/>
  <pageSetup paperSize="9" orientation="portrait" r:id="rId1"/>
  <ignoredErrors>
    <ignoredError sqref="B26 E26 H26 Z27:AC28 Z26 AB26:AC26 Y26 V26:W26 S26:T26 P26:Q26 M26:N26 J26:K26 AD8:AE8 AA8:AB8 X8:Y8 U8:V8 R8:S8 O8:P8 L8:M8 I8:J8 G8 D8 AD11:AE11 AA11:AB11 X11:Y11 U11:V11 R11:S11 O11:P11 M11 I11:J11 G11 D11 B12:AE13 AD14:AE14 AA14:AB14 X14:Y14 U14:V14 R14:S14 O14:P14 L14:M14 I14:J14 G14 D14 B15:AE16 AD17:AE17 AA17:AB17 X17:Y17 V17 S17 O17:P17 L17:M17 I17:J17 G17 D17 B18:AE19 AD20:AE20 AA20:AB20 X20:Y20 V20 R20:S20 P20 L20:M20 J20 G20 C20:D20 B21:AE22 AD23:AE23 AA23:AB23 X23:Y23 U23:V23 R23:S23 P23 M23 J23 F23:G23 C23:D23 B24:AE25 B9:AE10 B6:AE7 B11 B23 E23 H23 K23 N23 Q23 T23 W23 Z23 AC23 B20 E20 H20 K20 N20 Q20 T20 W20 Z20 AC20 B17 E17 H17 K17 N17 Q17 T17 W17 Z17 AC17 B14 E14 H14 K14 N14 Q14 T14 W14 Z14 AC14 E11 H11 K11 N11 Q11 T11 W11 Z11 AC11 B8 E8 H8 K8 N8 Q8 T8 W8 Z8 AC8 B5 D5:E5 G5:AE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32" sqref="M32"/>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4</vt:i4>
      </vt:variant>
    </vt:vector>
  </HeadingPairs>
  <TitlesOfParts>
    <vt:vector size="10" baseType="lpstr">
      <vt:lpstr>1А</vt:lpstr>
      <vt:lpstr>1Б</vt:lpstr>
      <vt:lpstr>2Б</vt:lpstr>
      <vt:lpstr>3</vt:lpstr>
      <vt:lpstr>-1 маш</vt:lpstr>
      <vt:lpstr>-2 маш</vt:lpstr>
      <vt:lpstr>'1А'!Область_печати</vt:lpstr>
      <vt:lpstr>'1Б'!Область_печати</vt:lpstr>
      <vt:lpstr>'2Б'!Область_печати</vt:lpstr>
      <vt:lpstr>'3'!Область_печати</vt:lpstr>
    </vt:vector>
  </TitlesOfParts>
  <Company>БЕСТ-Новострой</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IvanovaAA</dc:creator>
  <cp:lastModifiedBy>Пользователь Windows</cp:lastModifiedBy>
  <cp:lastPrinted>2014-03-25T11:43:46Z</cp:lastPrinted>
  <dcterms:created xsi:type="dcterms:W3CDTF">2013-03-05T09:46:46Z</dcterms:created>
  <dcterms:modified xsi:type="dcterms:W3CDTF">2014-04-02T20:40:44Z</dcterms:modified>
</cp:coreProperties>
</file>